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85" windowWidth="12120" windowHeight="9120" activeTab="0"/>
  </bookViews>
  <sheets>
    <sheet name="Calculation 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<sst xmlns="http://schemas.openxmlformats.org/spreadsheetml/2006/main" count="54" uniqueCount="52">
  <si>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Substrate</t>
  </si>
  <si>
    <t>Film1</t>
  </si>
  <si>
    <t>Environment</t>
  </si>
  <si>
    <t>N3</t>
  </si>
  <si>
    <t>DELTA</t>
  </si>
  <si>
    <t>PSI</t>
  </si>
  <si>
    <t>N2</t>
  </si>
  <si>
    <t>rp12</t>
  </si>
  <si>
    <t>rp23</t>
  </si>
  <si>
    <t>Film2</t>
  </si>
  <si>
    <t>Film3</t>
  </si>
  <si>
    <t>n2</t>
  </si>
  <si>
    <t>n3</t>
  </si>
  <si>
    <t>k3</t>
  </si>
  <si>
    <t>ns</t>
  </si>
  <si>
    <t>ks</t>
  </si>
  <si>
    <t>n0</t>
  </si>
  <si>
    <t>k0</t>
  </si>
  <si>
    <t>n1</t>
  </si>
  <si>
    <t>k1</t>
  </si>
  <si>
    <t>k2</t>
  </si>
  <si>
    <t>Thick</t>
  </si>
  <si>
    <t>Nsub</t>
  </si>
  <si>
    <t>N1</t>
  </si>
  <si>
    <t>N0</t>
  </si>
  <si>
    <t>rp01</t>
  </si>
  <si>
    <t>rp34</t>
  </si>
  <si>
    <t>rs01</t>
  </si>
  <si>
    <t>rs12</t>
  </si>
  <si>
    <t>rs23</t>
  </si>
  <si>
    <t>rs34</t>
  </si>
  <si>
    <t>Rp23</t>
  </si>
  <si>
    <t>Rs23</t>
  </si>
  <si>
    <t>Rp12</t>
  </si>
  <si>
    <t>Rs12</t>
  </si>
  <si>
    <t>Rp01</t>
  </si>
  <si>
    <t>Rs01</t>
  </si>
  <si>
    <t>beta3</t>
  </si>
  <si>
    <t>beta2</t>
  </si>
  <si>
    <t>beta1</t>
  </si>
  <si>
    <t>Psi</t>
  </si>
  <si>
    <t>Del</t>
  </si>
  <si>
    <t>L (A)</t>
  </si>
  <si>
    <t>ELIPSOMETRY CALCULATION SPREAD SHEET (Three-Film Model), E. Kondoh Jun. 1999</t>
  </si>
  <si>
    <t>Incident Angle (phi 0)</t>
  </si>
  <si>
    <t>phi0</t>
  </si>
  <si>
    <t>cos(phi0)</t>
  </si>
  <si>
    <t>cos(phi1)</t>
  </si>
  <si>
    <t>cos(phi2)</t>
  </si>
  <si>
    <t>cos(phi3)</t>
  </si>
  <si>
    <t>cos(phi4)</t>
  </si>
  <si>
    <t>FilmStar 70 deg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</si>
</sst>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9"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26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26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114300</xdr:rowOff>
    </xdr:from>
    <xdr:to>
      <xdr:col>4</xdr:col>
      <xdr:colOff>457200</xdr:colOff>
      <xdr:row>1</xdr:row>
      <xdr:rowOff>1743075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47675"/>
          <a:ext cx="2143125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8.50390625" style="1" customWidth="1"/>
    <col min="3" max="13" width="6.25390625" style="1" customWidth="1"/>
    <col min="14" max="14" width="9.125" style="1" customWidth="1"/>
    <col min="15" max="15" width="7.50390625" style="1" customWidth="1"/>
    <col min="16" max="47" width="9.625" style="1" hidden="1" customWidth="1"/>
    <col min="48" max="49" width="8.625" style="1" customWidth="1"/>
    <col min="50" max="50" width="5.125" style="1" customWidth="1"/>
    <col min="51" max="52" width="9.00390625" style="1" customWidth="1"/>
    <col min="53" max="53" width="4.00390625" style="1" customWidth="1"/>
    <col min="54" max="16384" width="9.00390625" style="1" customWidth="1"/>
  </cols>
  <sheetData>
    <row r="1" ht="26.25" customHeight="1">
      <c r="A1" s="2" t="s">
        <v>43</v>
      </c>
    </row>
    <row r="2" ht="141.75" customHeight="1">
      <c r="A2" s="2"/>
    </row>
    <row r="3" spans="1:13" s="3" customFormat="1" ht="15">
      <c r="A3" s="7" t="s">
        <v>2</v>
      </c>
      <c r="B3" s="8"/>
      <c r="C3" s="7" t="s">
        <v>1</v>
      </c>
      <c r="D3" s="11"/>
      <c r="E3" s="8"/>
      <c r="F3" s="7" t="s">
        <v>9</v>
      </c>
      <c r="G3" s="11"/>
      <c r="H3" s="8"/>
      <c r="I3" s="7" t="s">
        <v>10</v>
      </c>
      <c r="J3" s="11"/>
      <c r="K3" s="8"/>
      <c r="L3" s="7" t="s">
        <v>0</v>
      </c>
      <c r="M3" s="8"/>
    </row>
    <row r="4" spans="1:51" ht="45">
      <c r="A4" s="9" t="s">
        <v>16</v>
      </c>
      <c r="B4" s="10" t="s">
        <v>17</v>
      </c>
      <c r="C4" s="9" t="s">
        <v>18</v>
      </c>
      <c r="D4" s="12" t="s">
        <v>19</v>
      </c>
      <c r="E4" s="10" t="s">
        <v>21</v>
      </c>
      <c r="F4" s="9" t="s">
        <v>11</v>
      </c>
      <c r="G4" s="12" t="s">
        <v>20</v>
      </c>
      <c r="H4" s="10" t="s">
        <v>21</v>
      </c>
      <c r="I4" s="9" t="s">
        <v>12</v>
      </c>
      <c r="J4" s="12" t="s">
        <v>13</v>
      </c>
      <c r="K4" s="10" t="s">
        <v>21</v>
      </c>
      <c r="L4" s="9" t="s">
        <v>14</v>
      </c>
      <c r="M4" s="10" t="s">
        <v>15</v>
      </c>
      <c r="N4" s="4" t="s">
        <v>44</v>
      </c>
      <c r="O4" s="4" t="s">
        <v>42</v>
      </c>
      <c r="P4" s="5" t="s">
        <v>24</v>
      </c>
      <c r="Q4" s="5" t="s">
        <v>23</v>
      </c>
      <c r="R4" s="5" t="s">
        <v>6</v>
      </c>
      <c r="S4" s="5" t="s">
        <v>3</v>
      </c>
      <c r="T4" s="5" t="s">
        <v>22</v>
      </c>
      <c r="U4" s="5" t="s">
        <v>45</v>
      </c>
      <c r="V4" s="18" t="s">
        <v>46</v>
      </c>
      <c r="W4" s="5" t="s">
        <v>47</v>
      </c>
      <c r="X4" s="5" t="s">
        <v>48</v>
      </c>
      <c r="Y4" s="5" t="s">
        <v>49</v>
      </c>
      <c r="Z4" s="5" t="s">
        <v>50</v>
      </c>
      <c r="AA4" s="5" t="s">
        <v>25</v>
      </c>
      <c r="AB4" s="5" t="s">
        <v>27</v>
      </c>
      <c r="AC4" s="5" t="s">
        <v>7</v>
      </c>
      <c r="AD4" s="5" t="s">
        <v>28</v>
      </c>
      <c r="AE4" s="5" t="s">
        <v>8</v>
      </c>
      <c r="AF4" s="5" t="s">
        <v>29</v>
      </c>
      <c r="AG4" s="5" t="s">
        <v>26</v>
      </c>
      <c r="AH4" s="1" t="s">
        <v>30</v>
      </c>
      <c r="AI4" s="1" t="s">
        <v>39</v>
      </c>
      <c r="AJ4" s="1" t="s">
        <v>35</v>
      </c>
      <c r="AK4" s="1" t="s">
        <v>36</v>
      </c>
      <c r="AL4" s="1" t="s">
        <v>38</v>
      </c>
      <c r="AM4" s="1" t="s">
        <v>33</v>
      </c>
      <c r="AN4" s="1" t="s">
        <v>34</v>
      </c>
      <c r="AO4" s="5" t="s">
        <v>37</v>
      </c>
      <c r="AP4" s="5" t="s">
        <v>31</v>
      </c>
      <c r="AQ4" s="5" t="s">
        <v>32</v>
      </c>
      <c r="AR4" s="5" t="s">
        <v>40</v>
      </c>
      <c r="AS4" s="5" t="s">
        <v>41</v>
      </c>
      <c r="AV4" s="13" t="s">
        <v>5</v>
      </c>
      <c r="AW4" s="14" t="s">
        <v>4</v>
      </c>
      <c r="AY4" s="1" t="s">
        <v>51</v>
      </c>
    </row>
    <row r="5" spans="1:52" ht="14.25">
      <c r="A5" s="15">
        <v>1</v>
      </c>
      <c r="B5" s="16">
        <v>0</v>
      </c>
      <c r="C5" s="15">
        <v>2.3</v>
      </c>
      <c r="D5" s="16">
        <v>-0.05</v>
      </c>
      <c r="E5" s="17">
        <v>200</v>
      </c>
      <c r="F5" s="15">
        <v>3</v>
      </c>
      <c r="G5" s="16">
        <v>-0.2</v>
      </c>
      <c r="H5" s="17">
        <v>500</v>
      </c>
      <c r="I5" s="15">
        <v>1.46</v>
      </c>
      <c r="J5" s="16">
        <v>0</v>
      </c>
      <c r="K5" s="17">
        <v>1000</v>
      </c>
      <c r="L5" s="15">
        <v>3.85</v>
      </c>
      <c r="M5" s="15">
        <v>-0.02</v>
      </c>
      <c r="N5" s="15">
        <v>70</v>
      </c>
      <c r="O5" s="15">
        <v>4000</v>
      </c>
      <c r="P5" s="17" t="str">
        <f>COMPLEX(A5,B5)</f>
        <v>1</v>
      </c>
      <c r="Q5" s="17" t="str">
        <f>COMPLEX(C5,D5)</f>
        <v>2.3-0.05i</v>
      </c>
      <c r="R5" s="17" t="str">
        <f>COMPLEX(F5,G5)</f>
        <v>3-0.2i</v>
      </c>
      <c r="S5" s="17" t="str">
        <f>COMPLEX(I5,J5)</f>
        <v>1.46</v>
      </c>
      <c r="T5" s="17" t="str">
        <f>COMPLEX(L5,M5)</f>
        <v>3.85-0.02i</v>
      </c>
      <c r="U5" s="17" t="str">
        <f>COMPLEX(RADIANS(N5),0)</f>
        <v>1.22173047639603</v>
      </c>
      <c r="V5" s="17" t="str">
        <f>IMSQRT(IMSUB("1-0i",IMPRODUCT(IMSIN(U5),IMSIN(U5))))</f>
        <v>0.34202014332567</v>
      </c>
      <c r="W5" s="17" t="str">
        <f>IMDIV(IMSQRT(IMSUB(IMPRODUCT(Q5,Q5),IMPRODUCT(IMPRODUCT(P5,P5),IMSIN(U5)^2))),Q5)</f>
        <v>0.91286873557996-0.00397136136476469i</v>
      </c>
      <c r="X5" s="17" t="str">
        <f>IMDIV(IMSQRT(IMSUB(IMPRODUCT(R5,R5),IMPRODUCT(IMPRODUCT(P5,P5),IMSIN(U5)^2))),R5)</f>
        <v>0.95038492459333-0.006821603669451i</v>
      </c>
      <c r="Y5" s="17" t="str">
        <f>IMDIV(IMSQRT(IMSUB(IMPRODUCT(S5,S5),IMPRODUCT(IMPRODUCT(P5,P5),IMSIN(U5)^2))),S5)</f>
        <v>0.765340938981253</v>
      </c>
      <c r="Z5" s="17" t="str">
        <f>IMDIV(IMSQRT(IMSUB(IMPRODUCT(T5,T5),IMPRODUCT(IMPRODUCT(P5,P5),IMSIN(U5)^2))),T5)</f>
        <v>0.969758644260474-0.000319104068282549i</v>
      </c>
      <c r="AA5" s="17" t="str">
        <f>IMDIV(IMSUB(IMPRODUCT(Q5,V5),IMPRODUCT(P5,W5)),IMSUM(IMPRODUCT(Q5,V5),IMPRODUCT(P5,W5)))</f>
        <v>-0.0741624693029445-0.00864506881194564i</v>
      </c>
      <c r="AB5" s="17" t="str">
        <f>IMDIV(IMSUB(IMPRODUCT(P5,V5),IMPRODUCT(Q5,W5)),IMSUM(IMPRODUCT(P5,V5),IMPRODUCT(Q5,W5)))</f>
        <v>-0.719959613097582+0.00628320133571865i</v>
      </c>
      <c r="AC5" s="17" t="str">
        <f>IMDIV(IMSUB(IMPRODUCT(R5,W5),IMPRODUCT(Q5,X5)),IMSUM(IMPRODUCT(R5,W5),IMPRODUCT(Q5,X5)))</f>
        <v>0.113258388225972-0.0207363782826526i</v>
      </c>
      <c r="AD5" s="17" t="str">
        <f>IMDIV(IMSUB(IMPRODUCT(Q5,W5),IMPRODUCT(R5,X5)),IMSUM(IMPRODUCT(Q5,W5),IMPRODUCT(R5,X5)))</f>
        <v>-0.152866823494552+0.0232776879017079i</v>
      </c>
      <c r="AE5" s="17" t="str">
        <f>IMDIV(IMSUB(IMPRODUCT(S5,X5),IMPRODUCT(R5,Y5)),IMSUM(IMPRODUCT(S5,X5),IMPRODUCT(R5,Y5)))</f>
        <v>-0.247858051761128+0.0278806967921046i</v>
      </c>
      <c r="AF5" s="17" t="str">
        <f>IMDIV(IMSUB(IMPRODUCT(R5,X5),IMPRODUCT(S5,Y5)),IMSUM(IMPRODUCT(R5,X5),IMPRODUCT(S5,Y5)))</f>
        <v>0.438262372728283-0.029811857216987i</v>
      </c>
      <c r="AG5" s="17" t="str">
        <f>IMDIV(IMSUB(IMPRODUCT(T5,Y5),IMPRODUCT(S5,Z5)),IMSUM(IMPRODUCT(T5,Y5),IMPRODUCT(S5,Z5)))</f>
        <v>0.350895161110856-0.00213330669701068i</v>
      </c>
      <c r="AH5" s="17" t="str">
        <f>IMDIV(IMSUB(IMPRODUCT(S5,Y5),IMPRODUCT(T5,Z5)),IMSUM(IMPRODUCT(S5,Y5),IMPRODUCT(T5,Z5)))</f>
        <v>-0.539317135311373+0.00195857970300021i</v>
      </c>
      <c r="AI5" s="17" t="str">
        <f>IMPRODUCT(2*PI()*E5/O5,IMPRODUCT(Q5,W5))</f>
        <v>0.659545812081214-0.0172088804952569i</v>
      </c>
      <c r="AJ5" s="17" t="str">
        <f>IMDIV(IMSUM(AA5,IMPRODUCT(AM5,IMEXP(IMPRODUCT("0-2i",AI5)))),IMSUM(1,IMPRODUCT(AA5,IMPRODUCT(AM5,IMEXP(IMPRODUCT("0-2i",AI5))))))</f>
        <v>-0.423370990108983-0.222001646508037i</v>
      </c>
      <c r="AK5" s="17" t="str">
        <f>IMDIV(IMSUM(AB5,IMPRODUCT(AN5,IMEXP(IMPRODUCT("0-2i",AI5)))),IMSUM(1,IMPRODUCT(AB5,IMPRODUCT(AN5,IMEXP(IMPRODUCT("0-2i",AI5))))))</f>
        <v>-0.522448719345998+0.36776733425484i</v>
      </c>
      <c r="AL5" s="17" t="str">
        <f>IMPRODUCT(2*PI()*H5/O5,IMPRODUCT(R5,X5))</f>
        <v>2.23822018788999-0.165359139839481i</v>
      </c>
      <c r="AM5" s="17" t="str">
        <f>IMDIV(IMSUM(AC5,IMPRODUCT(AP5,IMEXP(IMPRODUCT("0-2i",AL5)))),IMSUM(1,IMPRODUCT(AC5,IMPRODUCT(AP5,IMEXP(IMPRODUCT("0-2i",AL5))))))</f>
        <v>0.136208791132356-0.41452456332748i</v>
      </c>
      <c r="AN5" s="17" t="str">
        <f>IMDIV(IMSUM(AD5,IMPRODUCT(AQ5,IMEXP(IMPRODUCT("0-2i",AL5)))),IMSUM(1,IMPRODUCT(AD5,IMPRODUCT(AQ5,IMEXP(IMPRODUCT("0-2i",AL5))))))</f>
        <v>-0.252105922913591+0.572924040741782i</v>
      </c>
      <c r="AO5" s="17" t="str">
        <f>IMPRODUCT(2*PI()*K5/O5,IMPRODUCT(S5,Y5))</f>
        <v>1.75520431411836</v>
      </c>
      <c r="AP5" s="17" t="str">
        <f>IMDIV(IMSUM(AE5,IMPRODUCT(AG5,IMEXP(IMPRODUCT("0-2i",AO5)))),IMSUM(1,IMPRODUCT(AE5,IMPRODUCT(AG5,IMEXP(IMPRODUCT("0-2i",AO5))))))</f>
        <v>-0.537888706916696+0.124699267186703i</v>
      </c>
      <c r="AQ5" s="17" t="str">
        <f>IMDIV(IMSUM(AF5,IMPRODUCT(AH5,IMEXP(IMPRODUCT("0-2i",AO5)))),IMSUM(1,IMPRODUCT(AF5,IMPRODUCT(AH5,IMEXP(IMPRODUCT("0-2i",AO5))))))</f>
        <v>0.784659165921801-0.120914672222981i</v>
      </c>
      <c r="AR5" s="17">
        <f>ATAN(IMABS(AJ5)/IMABS(AK5))</f>
        <v>0.6423617338518597</v>
      </c>
      <c r="AS5" s="17">
        <f>IMAGINARY(IMLN(IMDIV(IMDIV(AJ5,AK5),TAN(AR5))))</f>
        <v>1.09630909576855</v>
      </c>
      <c r="AT5" s="17">
        <f>IF(AR5&lt;0,180,0)</f>
        <v>0</v>
      </c>
      <c r="AU5" s="17">
        <f>IF(AND(AT5=0,AS5&lt;0)=TRUE,360,0)</f>
        <v>0</v>
      </c>
      <c r="AV5" s="17">
        <f>DEGREES(AR5)</f>
        <v>36.80461627041742</v>
      </c>
      <c r="AW5" s="17">
        <f>AS5/PI()*180+AT5+AU5</f>
        <v>62.81388422934149</v>
      </c>
      <c r="AY5" s="1">
        <v>36.80462</v>
      </c>
      <c r="AZ5" s="1">
        <v>62.81388</v>
      </c>
    </row>
    <row r="6" spans="1:52" ht="14.25">
      <c r="A6" s="15">
        <v>1</v>
      </c>
      <c r="B6" s="16">
        <v>0</v>
      </c>
      <c r="C6" s="15">
        <v>2.3</v>
      </c>
      <c r="D6" s="16">
        <v>-0.05</v>
      </c>
      <c r="E6" s="17">
        <v>200</v>
      </c>
      <c r="F6" s="15">
        <v>3</v>
      </c>
      <c r="G6" s="16">
        <v>-0.2</v>
      </c>
      <c r="H6" s="17">
        <v>500</v>
      </c>
      <c r="I6" s="15">
        <v>1.46</v>
      </c>
      <c r="J6" s="16">
        <v>0</v>
      </c>
      <c r="K6" s="17">
        <v>1000</v>
      </c>
      <c r="L6" s="15">
        <v>3.85</v>
      </c>
      <c r="M6" s="15">
        <v>-0.02</v>
      </c>
      <c r="N6" s="15">
        <v>70</v>
      </c>
      <c r="O6" s="15">
        <f>$O5+100</f>
        <v>4100</v>
      </c>
      <c r="P6" s="17" t="str">
        <f aca="true" t="shared" si="0" ref="P6:P45">COMPLEX(A6,B6)</f>
        <v>1</v>
      </c>
      <c r="Q6" s="17" t="str">
        <f aca="true" t="shared" si="1" ref="Q6:Q45">COMPLEX(C6,D6)</f>
        <v>2.3-0.05i</v>
      </c>
      <c r="R6" s="17" t="str">
        <f aca="true" t="shared" si="2" ref="R6:R45">COMPLEX(F6,G6)</f>
        <v>3-0.2i</v>
      </c>
      <c r="S6" s="17" t="str">
        <f aca="true" t="shared" si="3" ref="S6:S45">COMPLEX(I6,J6)</f>
        <v>1.46</v>
      </c>
      <c r="T6" s="17" t="str">
        <f aca="true" t="shared" si="4" ref="T6:T45">COMPLEX(L6,M6)</f>
        <v>3.85-0.02i</v>
      </c>
      <c r="U6" s="17" t="str">
        <f aca="true" t="shared" si="5" ref="U6:U45">COMPLEX(RADIANS(N6),0)</f>
        <v>1.22173047639603</v>
      </c>
      <c r="V6" s="17" t="str">
        <f aca="true" t="shared" si="6" ref="V6:V45">IMSQRT(IMSUB("1-0i",IMPRODUCT(IMSIN(U6),IMSIN(U6))))</f>
        <v>0.34202014332567</v>
      </c>
      <c r="W6" s="17" t="str">
        <f aca="true" t="shared" si="7" ref="W6:W45">IMDIV(IMSQRT(IMSUB(IMPRODUCT(Q6,Q6),IMPRODUCT(IMPRODUCT(P6,P6),IMSIN(U6)^2))),Q6)</f>
        <v>0.91286873557996-0.00397136136476469i</v>
      </c>
      <c r="X6" s="17" t="str">
        <f aca="true" t="shared" si="8" ref="X6:X45">IMDIV(IMSQRT(IMSUB(IMPRODUCT(R6,R6),IMPRODUCT(IMPRODUCT(P6,P6),IMSIN(U6)^2))),R6)</f>
        <v>0.95038492459333-0.006821603669451i</v>
      </c>
      <c r="Y6" s="17" t="str">
        <f aca="true" t="shared" si="9" ref="Y6:Y45">IMDIV(IMSQRT(IMSUB(IMPRODUCT(S6,S6),IMPRODUCT(IMPRODUCT(P6,P6),IMSIN(U6)^2))),S6)</f>
        <v>0.765340938981253</v>
      </c>
      <c r="Z6" s="17" t="str">
        <f aca="true" t="shared" si="10" ref="Z6:Z45">IMDIV(IMSQRT(IMSUB(IMPRODUCT(T6,T6),IMPRODUCT(IMPRODUCT(P6,P6),IMSIN(U6)^2))),T6)</f>
        <v>0.969758644260474-0.000319104068282549i</v>
      </c>
      <c r="AA6" s="17" t="str">
        <f aca="true" t="shared" si="11" ref="AA6:AA45">IMDIV(IMSUB(IMPRODUCT(Q6,V6),IMPRODUCT(P6,W6)),IMSUM(IMPRODUCT(Q6,V6),IMPRODUCT(P6,W6)))</f>
        <v>-0.0741624693029445-0.00864506881194564i</v>
      </c>
      <c r="AB6" s="17" t="str">
        <f aca="true" t="shared" si="12" ref="AB6:AB45">IMDIV(IMSUB(IMPRODUCT(P6,V6),IMPRODUCT(Q6,W6)),IMSUM(IMPRODUCT(P6,V6),IMPRODUCT(Q6,W6)))</f>
        <v>-0.719959613097582+0.00628320133571865i</v>
      </c>
      <c r="AC6" s="17" t="str">
        <f aca="true" t="shared" si="13" ref="AC6:AC45">IMDIV(IMSUB(IMPRODUCT(R6,W6),IMPRODUCT(Q6,X6)),IMSUM(IMPRODUCT(R6,W6),IMPRODUCT(Q6,X6)))</f>
        <v>0.113258388225972-0.0207363782826526i</v>
      </c>
      <c r="AD6" s="17" t="str">
        <f aca="true" t="shared" si="14" ref="AD6:AD45">IMDIV(IMSUB(IMPRODUCT(Q6,W6),IMPRODUCT(R6,X6)),IMSUM(IMPRODUCT(Q6,W6),IMPRODUCT(R6,X6)))</f>
        <v>-0.152866823494552+0.0232776879017079i</v>
      </c>
      <c r="AE6" s="17" t="str">
        <f aca="true" t="shared" si="15" ref="AE6:AE45">IMDIV(IMSUB(IMPRODUCT(S6,X6),IMPRODUCT(R6,Y6)),IMSUM(IMPRODUCT(S6,X6),IMPRODUCT(R6,Y6)))</f>
        <v>-0.247858051761128+0.0278806967921046i</v>
      </c>
      <c r="AF6" s="17" t="str">
        <f aca="true" t="shared" si="16" ref="AF6:AF45">IMDIV(IMSUB(IMPRODUCT(R6,X6),IMPRODUCT(S6,Y6)),IMSUM(IMPRODUCT(R6,X6),IMPRODUCT(S6,Y6)))</f>
        <v>0.438262372728283-0.029811857216987i</v>
      </c>
      <c r="AG6" s="17" t="str">
        <f aca="true" t="shared" si="17" ref="AG6:AG45">IMDIV(IMSUB(IMPRODUCT(T6,Y6),IMPRODUCT(S6,Z6)),IMSUM(IMPRODUCT(T6,Y6),IMPRODUCT(S6,Z6)))</f>
        <v>0.350895161110856-0.00213330669701068i</v>
      </c>
      <c r="AH6" s="17" t="str">
        <f aca="true" t="shared" si="18" ref="AH6:AH45">IMDIV(IMSUB(IMPRODUCT(S6,Y6),IMPRODUCT(T6,Z6)),IMSUM(IMPRODUCT(S6,Y6),IMPRODUCT(T6,Z6)))</f>
        <v>-0.539317135311373+0.00195857970300021i</v>
      </c>
      <c r="AI6" s="17" t="str">
        <f aca="true" t="shared" si="19" ref="AI6:AI45">IMPRODUCT(2*PI()*E6/O6,IMPRODUCT(Q6,W6))</f>
        <v>0.643459328859721-0.0167891517026897i</v>
      </c>
      <c r="AJ6" s="17" t="str">
        <f aca="true" t="shared" si="20" ref="AJ6:AJ45">IMDIV(IMSUM(AA6,IMPRODUCT(AM6,IMEXP(IMPRODUCT("0-2i",AI6)))),IMSUM(1,IMPRODUCT(AA6,IMPRODUCT(AM6,IMEXP(IMPRODUCT("0-2i",AI6))))))</f>
        <v>-0.397624464491758-0.285490535555764i</v>
      </c>
      <c r="AK6" s="17" t="str">
        <f aca="true" t="shared" si="21" ref="AK6:AK45">IMDIV(IMSUM(AB6,IMPRODUCT(AN6,IMEXP(IMPRODUCT("0-2i",AI6)))),IMSUM(1,IMPRODUCT(AB6,IMPRODUCT(AN6,IMEXP(IMPRODUCT("0-2i",AI6))))))</f>
        <v>-0.606185066914816+0.380277648352551i</v>
      </c>
      <c r="AL6" s="17" t="str">
        <f aca="true" t="shared" si="22" ref="AL6:AL45">IMPRODUCT(2*PI()*H6/O6,IMPRODUCT(R6,X6))</f>
        <v>2.18362945159999-0.161325990087299i</v>
      </c>
      <c r="AM6" s="17" t="str">
        <f aca="true" t="shared" si="23" ref="AM6:AM45">IMDIV(IMSUM(AC6,IMPRODUCT(AP6,IMEXP(IMPRODUCT("0-2i",AL6)))),IMSUM(1,IMPRODUCT(AC6,IMPRODUCT(AP6,IMEXP(IMPRODUCT("0-2i",AL6))))))</f>
        <v>0.196489098189882-0.407481150941229i</v>
      </c>
      <c r="AN6" s="17" t="str">
        <f aca="true" t="shared" si="24" ref="AN6:AN45">IMDIV(IMSUM(AD6,IMPRODUCT(AQ6,IMEXP(IMPRODUCT("0-2i",AL6)))),IMSUM(1,IMPRODUCT(AD6,IMPRODUCT(AQ6,IMEXP(IMPRODUCT("0-2i",AL6))))))</f>
        <v>-0.327296851453573+0.551507452313145i</v>
      </c>
      <c r="AO6" s="17" t="str">
        <f aca="true" t="shared" si="25" ref="AO6:AO45">IMPRODUCT(2*PI()*K6/O6,IMPRODUCT(S6,Y6))</f>
        <v>1.7123944527984</v>
      </c>
      <c r="AP6" s="17" t="str">
        <f aca="true" t="shared" si="26" ref="AP6:AP45">IMDIV(IMSUM(AE6,IMPRODUCT(AG6,IMEXP(IMPRODUCT("0-2i",AO6)))),IMSUM(1,IMPRODUCT(AE6,IMPRODUCT(AG6,IMEXP(IMPRODUCT("0-2i",AO6))))))</f>
        <v>-0.543825124973618+0.101230506925377i</v>
      </c>
      <c r="AQ6" s="17" t="str">
        <f aca="true" t="shared" si="27" ref="AQ6:AQ45">IMDIV(IMSUM(AF6,IMPRODUCT(AH6,IMEXP(IMPRODUCT("0-2i",AO6)))),IMSUM(1,IMPRODUCT(AF6,IMPRODUCT(AH6,IMEXP(IMPRODUCT("0-2i",AO6))))))</f>
        <v>0.788328436485054-0.0961569711108179i</v>
      </c>
      <c r="AR6" s="17">
        <f aca="true" t="shared" si="28" ref="AR6:AR45">ATAN(IMABS(AJ6)/IMABS(AK6))</f>
        <v>0.5999402286586895</v>
      </c>
      <c r="AS6" s="17">
        <f aca="true" t="shared" si="29" ref="AS6:AS45">IMAGINARY(IMLN(IMDIV(IMDIV(AJ6,AK6),TAN(AR6))))</f>
        <v>1.18297082979183</v>
      </c>
      <c r="AT6" s="17">
        <f aca="true" t="shared" si="30" ref="AT6:AT45">IF(AR6&lt;0,180,0)</f>
        <v>0</v>
      </c>
      <c r="AU6" s="17">
        <f aca="true" t="shared" si="31" ref="AU6:AU45">IF(AND(AT6=0,AS6&lt;0)=TRUE,360,0)</f>
        <v>0</v>
      </c>
      <c r="AV6" s="17">
        <f aca="true" t="shared" si="32" ref="AV6:AV45">DEGREES(AR6)</f>
        <v>34.37404306225646</v>
      </c>
      <c r="AW6" s="17">
        <f aca="true" t="shared" si="33" ref="AW6:AW45">AS6/PI()*180+AT6+AU6</f>
        <v>67.77923583416073</v>
      </c>
      <c r="AY6" s="1">
        <v>34.37404</v>
      </c>
      <c r="AZ6" s="1">
        <v>67.77924</v>
      </c>
    </row>
    <row r="7" spans="1:52" ht="14.25">
      <c r="A7" s="15">
        <v>1</v>
      </c>
      <c r="B7" s="16">
        <v>0</v>
      </c>
      <c r="C7" s="15">
        <v>2.3</v>
      </c>
      <c r="D7" s="16">
        <v>-0.05</v>
      </c>
      <c r="E7" s="17">
        <v>200</v>
      </c>
      <c r="F7" s="15">
        <v>3</v>
      </c>
      <c r="G7" s="16">
        <v>-0.2</v>
      </c>
      <c r="H7" s="17">
        <v>500</v>
      </c>
      <c r="I7" s="15">
        <v>1.46</v>
      </c>
      <c r="J7" s="16">
        <v>0</v>
      </c>
      <c r="K7" s="17">
        <v>1000</v>
      </c>
      <c r="L7" s="15">
        <v>3.85</v>
      </c>
      <c r="M7" s="15">
        <v>-0.02</v>
      </c>
      <c r="N7" s="15">
        <v>70</v>
      </c>
      <c r="O7" s="15">
        <f aca="true" t="shared" si="34" ref="O7:O45">$O6+100</f>
        <v>4200</v>
      </c>
      <c r="P7" s="17" t="str">
        <f t="shared" si="0"/>
        <v>1</v>
      </c>
      <c r="Q7" s="17" t="str">
        <f t="shared" si="1"/>
        <v>2.3-0.05i</v>
      </c>
      <c r="R7" s="17" t="str">
        <f t="shared" si="2"/>
        <v>3-0.2i</v>
      </c>
      <c r="S7" s="17" t="str">
        <f t="shared" si="3"/>
        <v>1.46</v>
      </c>
      <c r="T7" s="17" t="str">
        <f t="shared" si="4"/>
        <v>3.85-0.02i</v>
      </c>
      <c r="U7" s="17" t="str">
        <f t="shared" si="5"/>
        <v>1.22173047639603</v>
      </c>
      <c r="V7" s="17" t="str">
        <f t="shared" si="6"/>
        <v>0.34202014332567</v>
      </c>
      <c r="W7" s="17" t="str">
        <f t="shared" si="7"/>
        <v>0.91286873557996-0.00397136136476469i</v>
      </c>
      <c r="X7" s="17" t="str">
        <f t="shared" si="8"/>
        <v>0.95038492459333-0.006821603669451i</v>
      </c>
      <c r="Y7" s="17" t="str">
        <f t="shared" si="9"/>
        <v>0.765340938981253</v>
      </c>
      <c r="Z7" s="17" t="str">
        <f t="shared" si="10"/>
        <v>0.969758644260474-0.000319104068282549i</v>
      </c>
      <c r="AA7" s="17" t="str">
        <f t="shared" si="11"/>
        <v>-0.0741624693029445-0.00864506881194564i</v>
      </c>
      <c r="AB7" s="17" t="str">
        <f t="shared" si="12"/>
        <v>-0.719959613097582+0.00628320133571865i</v>
      </c>
      <c r="AC7" s="17" t="str">
        <f t="shared" si="13"/>
        <v>0.113258388225972-0.0207363782826526i</v>
      </c>
      <c r="AD7" s="17" t="str">
        <f t="shared" si="14"/>
        <v>-0.152866823494552+0.0232776879017079i</v>
      </c>
      <c r="AE7" s="17" t="str">
        <f t="shared" si="15"/>
        <v>-0.247858051761128+0.0278806967921046i</v>
      </c>
      <c r="AF7" s="17" t="str">
        <f t="shared" si="16"/>
        <v>0.438262372728283-0.029811857216987i</v>
      </c>
      <c r="AG7" s="17" t="str">
        <f t="shared" si="17"/>
        <v>0.350895161110856-0.00213330669701068i</v>
      </c>
      <c r="AH7" s="17" t="str">
        <f t="shared" si="18"/>
        <v>-0.539317135311373+0.00195857970300021i</v>
      </c>
      <c r="AI7" s="17" t="str">
        <f t="shared" si="19"/>
        <v>0.628138868648775-0.0163894099954828i</v>
      </c>
      <c r="AJ7" s="17" t="str">
        <f t="shared" si="20"/>
        <v>-0.362578571909055-0.341212928234071i</v>
      </c>
      <c r="AK7" s="17" t="str">
        <f t="shared" si="21"/>
        <v>-0.674448087339609+0.373397160864043i</v>
      </c>
      <c r="AL7" s="17" t="str">
        <f t="shared" si="22"/>
        <v>2.13163827418094-0.15748489508522i</v>
      </c>
      <c r="AM7" s="17" t="str">
        <f t="shared" si="23"/>
        <v>0.251768941413751-0.39194093513752i</v>
      </c>
      <c r="AN7" s="17" t="str">
        <f t="shared" si="24"/>
        <v>-0.394132699122843+0.521896112565388i</v>
      </c>
      <c r="AO7" s="17" t="str">
        <f t="shared" si="25"/>
        <v>1.6716231563032</v>
      </c>
      <c r="AP7" s="17" t="str">
        <f t="shared" si="26"/>
        <v>-0.547859652790309+0.0786451368192103i</v>
      </c>
      <c r="AQ7" s="17" t="str">
        <f t="shared" si="27"/>
        <v>0.790557673620969-0.0726441749566406i</v>
      </c>
      <c r="AR7" s="17">
        <f t="shared" si="28"/>
        <v>0.5734443675030964</v>
      </c>
      <c r="AS7" s="17">
        <f t="shared" si="29"/>
        <v>1.26067825303169</v>
      </c>
      <c r="AT7" s="17">
        <f t="shared" si="30"/>
        <v>0</v>
      </c>
      <c r="AU7" s="17">
        <f t="shared" si="31"/>
        <v>0</v>
      </c>
      <c r="AV7" s="17">
        <f t="shared" si="32"/>
        <v>32.85594204347636</v>
      </c>
      <c r="AW7" s="17">
        <f t="shared" si="33"/>
        <v>72.23154322264152</v>
      </c>
      <c r="AY7" s="1">
        <v>32.85594</v>
      </c>
      <c r="AZ7" s="1">
        <v>72.23154</v>
      </c>
    </row>
    <row r="8" spans="1:52" ht="14.25">
      <c r="A8" s="15">
        <v>1</v>
      </c>
      <c r="B8" s="16">
        <v>0</v>
      </c>
      <c r="C8" s="15">
        <v>2.3</v>
      </c>
      <c r="D8" s="16">
        <v>-0.05</v>
      </c>
      <c r="E8" s="17">
        <v>200</v>
      </c>
      <c r="F8" s="15">
        <v>3</v>
      </c>
      <c r="G8" s="16">
        <v>-0.2</v>
      </c>
      <c r="H8" s="17">
        <v>500</v>
      </c>
      <c r="I8" s="15">
        <v>1.46</v>
      </c>
      <c r="J8" s="16">
        <v>0</v>
      </c>
      <c r="K8" s="17">
        <v>1000</v>
      </c>
      <c r="L8" s="15">
        <v>3.85</v>
      </c>
      <c r="M8" s="15">
        <v>-0.02</v>
      </c>
      <c r="N8" s="15">
        <v>70</v>
      </c>
      <c r="O8" s="15">
        <f t="shared" si="34"/>
        <v>4300</v>
      </c>
      <c r="P8" s="17" t="str">
        <f t="shared" si="0"/>
        <v>1</v>
      </c>
      <c r="Q8" s="17" t="str">
        <f t="shared" si="1"/>
        <v>2.3-0.05i</v>
      </c>
      <c r="R8" s="17" t="str">
        <f t="shared" si="2"/>
        <v>3-0.2i</v>
      </c>
      <c r="S8" s="17" t="str">
        <f t="shared" si="3"/>
        <v>1.46</v>
      </c>
      <c r="T8" s="17" t="str">
        <f t="shared" si="4"/>
        <v>3.85-0.02i</v>
      </c>
      <c r="U8" s="17" t="str">
        <f t="shared" si="5"/>
        <v>1.22173047639603</v>
      </c>
      <c r="V8" s="17" t="str">
        <f t="shared" si="6"/>
        <v>0.34202014332567</v>
      </c>
      <c r="W8" s="17" t="str">
        <f t="shared" si="7"/>
        <v>0.91286873557996-0.00397136136476469i</v>
      </c>
      <c r="X8" s="17" t="str">
        <f t="shared" si="8"/>
        <v>0.95038492459333-0.006821603669451i</v>
      </c>
      <c r="Y8" s="17" t="str">
        <f t="shared" si="9"/>
        <v>0.765340938981253</v>
      </c>
      <c r="Z8" s="17" t="str">
        <f t="shared" si="10"/>
        <v>0.969758644260474-0.000319104068282549i</v>
      </c>
      <c r="AA8" s="17" t="str">
        <f t="shared" si="11"/>
        <v>-0.0741624693029445-0.00864506881194564i</v>
      </c>
      <c r="AB8" s="17" t="str">
        <f t="shared" si="12"/>
        <v>-0.719959613097582+0.00628320133571865i</v>
      </c>
      <c r="AC8" s="17" t="str">
        <f t="shared" si="13"/>
        <v>0.113258388225972-0.0207363782826526i</v>
      </c>
      <c r="AD8" s="17" t="str">
        <f t="shared" si="14"/>
        <v>-0.152866823494552+0.0232776879017079i</v>
      </c>
      <c r="AE8" s="17" t="str">
        <f t="shared" si="15"/>
        <v>-0.247858051761128+0.0278806967921046i</v>
      </c>
      <c r="AF8" s="17" t="str">
        <f t="shared" si="16"/>
        <v>0.438262372728283-0.029811857216987i</v>
      </c>
      <c r="AG8" s="17" t="str">
        <f t="shared" si="17"/>
        <v>0.350895161110856-0.00213330669701068i</v>
      </c>
      <c r="AH8" s="17" t="str">
        <f t="shared" si="18"/>
        <v>-0.539317135311373+0.00195857970300021i</v>
      </c>
      <c r="AI8" s="17" t="str">
        <f t="shared" si="19"/>
        <v>0.613530987982525-0.0160082609258204i</v>
      </c>
      <c r="AJ8" s="17" t="str">
        <f t="shared" si="20"/>
        <v>-0.320488603102184-0.388491406649073i</v>
      </c>
      <c r="AK8" s="17" t="str">
        <f t="shared" si="21"/>
        <v>-0.728026602053781+0.356801201885001i</v>
      </c>
      <c r="AL8" s="17" t="str">
        <f t="shared" si="22"/>
        <v>2.08206529106045-0.153822455664634i</v>
      </c>
      <c r="AM8" s="17" t="str">
        <f t="shared" si="23"/>
        <v>0.301373267858767-0.369663752862559i</v>
      </c>
      <c r="AN8" s="17" t="str">
        <f t="shared" si="24"/>
        <v>-0.452672330583738+0.486269669847601i</v>
      </c>
      <c r="AO8" s="17" t="str">
        <f t="shared" si="25"/>
        <v>1.63274819917987</v>
      </c>
      <c r="AP8" s="17" t="str">
        <f t="shared" si="26"/>
        <v>-0.550239681320064+0.0569810898295615i</v>
      </c>
      <c r="AQ8" s="17" t="str">
        <f t="shared" si="27"/>
        <v>0.791559320781092-0.0502984762291117i</v>
      </c>
      <c r="AR8" s="17">
        <f t="shared" si="28"/>
        <v>0.5558460505314144</v>
      </c>
      <c r="AS8" s="17">
        <f t="shared" si="29"/>
        <v>1.33671317926832</v>
      </c>
      <c r="AT8" s="17">
        <f t="shared" si="30"/>
        <v>0</v>
      </c>
      <c r="AU8" s="17">
        <f t="shared" si="31"/>
        <v>0</v>
      </c>
      <c r="AV8" s="17">
        <f t="shared" si="32"/>
        <v>31.847632754465536</v>
      </c>
      <c r="AW8" s="17">
        <f t="shared" si="33"/>
        <v>76.58802359158895</v>
      </c>
      <c r="AY8" s="1">
        <v>31.84763</v>
      </c>
      <c r="AZ8" s="1">
        <v>76.58802</v>
      </c>
    </row>
    <row r="9" spans="1:52" ht="14.25">
      <c r="A9" s="15">
        <v>1</v>
      </c>
      <c r="B9" s="16">
        <v>0</v>
      </c>
      <c r="C9" s="15">
        <v>2.3</v>
      </c>
      <c r="D9" s="16">
        <v>-0.05</v>
      </c>
      <c r="E9" s="17">
        <v>200</v>
      </c>
      <c r="F9" s="15">
        <v>3</v>
      </c>
      <c r="G9" s="16">
        <v>-0.2</v>
      </c>
      <c r="H9" s="17">
        <v>500</v>
      </c>
      <c r="I9" s="15">
        <v>1.46</v>
      </c>
      <c r="J9" s="16">
        <v>0</v>
      </c>
      <c r="K9" s="17">
        <v>1000</v>
      </c>
      <c r="L9" s="15">
        <v>3.85</v>
      </c>
      <c r="M9" s="15">
        <v>-0.02</v>
      </c>
      <c r="N9" s="15">
        <v>70</v>
      </c>
      <c r="O9" s="15">
        <f t="shared" si="34"/>
        <v>4400</v>
      </c>
      <c r="P9" s="17" t="str">
        <f t="shared" si="0"/>
        <v>1</v>
      </c>
      <c r="Q9" s="17" t="str">
        <f t="shared" si="1"/>
        <v>2.3-0.05i</v>
      </c>
      <c r="R9" s="17" t="str">
        <f t="shared" si="2"/>
        <v>3-0.2i</v>
      </c>
      <c r="S9" s="17" t="str">
        <f t="shared" si="3"/>
        <v>1.46</v>
      </c>
      <c r="T9" s="17" t="str">
        <f t="shared" si="4"/>
        <v>3.85-0.02i</v>
      </c>
      <c r="U9" s="17" t="str">
        <f t="shared" si="5"/>
        <v>1.22173047639603</v>
      </c>
      <c r="V9" s="17" t="str">
        <f t="shared" si="6"/>
        <v>0.34202014332567</v>
      </c>
      <c r="W9" s="17" t="str">
        <f t="shared" si="7"/>
        <v>0.91286873557996-0.00397136136476469i</v>
      </c>
      <c r="X9" s="17" t="str">
        <f t="shared" si="8"/>
        <v>0.95038492459333-0.006821603669451i</v>
      </c>
      <c r="Y9" s="17" t="str">
        <f t="shared" si="9"/>
        <v>0.765340938981253</v>
      </c>
      <c r="Z9" s="17" t="str">
        <f t="shared" si="10"/>
        <v>0.969758644260474-0.000319104068282549i</v>
      </c>
      <c r="AA9" s="17" t="str">
        <f t="shared" si="11"/>
        <v>-0.0741624693029445-0.00864506881194564i</v>
      </c>
      <c r="AB9" s="17" t="str">
        <f t="shared" si="12"/>
        <v>-0.719959613097582+0.00628320133571865i</v>
      </c>
      <c r="AC9" s="17" t="str">
        <f t="shared" si="13"/>
        <v>0.113258388225972-0.0207363782826526i</v>
      </c>
      <c r="AD9" s="17" t="str">
        <f t="shared" si="14"/>
        <v>-0.152866823494552+0.0232776879017079i</v>
      </c>
      <c r="AE9" s="17" t="str">
        <f t="shared" si="15"/>
        <v>-0.247858051761128+0.0278806967921046i</v>
      </c>
      <c r="AF9" s="17" t="str">
        <f t="shared" si="16"/>
        <v>0.438262372728283-0.029811857216987i</v>
      </c>
      <c r="AG9" s="17" t="str">
        <f t="shared" si="17"/>
        <v>0.350895161110856-0.00213330669701068i</v>
      </c>
      <c r="AH9" s="17" t="str">
        <f t="shared" si="18"/>
        <v>-0.539317135311373+0.00195857970300021i</v>
      </c>
      <c r="AI9" s="17" t="str">
        <f t="shared" si="19"/>
        <v>0.599587101892013-0.0156444368138699i</v>
      </c>
      <c r="AJ9" s="17" t="str">
        <f t="shared" si="20"/>
        <v>-0.273367430850366-0.42709509905145i</v>
      </c>
      <c r="AK9" s="17" t="str">
        <f t="shared" si="21"/>
        <v>-0.769629913301387+0.336036850221619i</v>
      </c>
      <c r="AL9" s="17" t="str">
        <f t="shared" si="22"/>
        <v>2.03474562535454-0.150326490763165i</v>
      </c>
      <c r="AM9" s="17" t="str">
        <f t="shared" si="23"/>
        <v>0.345011575291402-0.34221756449994i</v>
      </c>
      <c r="AN9" s="17" t="str">
        <f t="shared" si="24"/>
        <v>-0.503259648820014+0.446389327566062i</v>
      </c>
      <c r="AO9" s="17" t="str">
        <f t="shared" si="25"/>
        <v>1.59564028556215</v>
      </c>
      <c r="AP9" s="17" t="str">
        <f t="shared" si="26"/>
        <v>-0.551180880681794+0.0362548552575518i</v>
      </c>
      <c r="AQ9" s="17" t="str">
        <f t="shared" si="27"/>
        <v>0.791508769441827-0.0290454646437865i</v>
      </c>
      <c r="AR9" s="17">
        <f t="shared" si="28"/>
        <v>0.5432291538471251</v>
      </c>
      <c r="AS9" s="17">
        <f t="shared" si="29"/>
        <v>1.41311171959134</v>
      </c>
      <c r="AT9" s="17">
        <f t="shared" si="30"/>
        <v>0</v>
      </c>
      <c r="AU9" s="17">
        <f t="shared" si="31"/>
        <v>0</v>
      </c>
      <c r="AV9" s="17">
        <f t="shared" si="32"/>
        <v>31.124737823903157</v>
      </c>
      <c r="AW9" s="17">
        <f t="shared" si="33"/>
        <v>80.96533751305803</v>
      </c>
      <c r="AY9" s="1">
        <v>31.12474</v>
      </c>
      <c r="AZ9" s="1">
        <v>80.96534</v>
      </c>
    </row>
    <row r="10" spans="1:52" ht="14.25">
      <c r="A10" s="15">
        <v>1</v>
      </c>
      <c r="B10" s="16">
        <v>0</v>
      </c>
      <c r="C10" s="15">
        <v>2.3</v>
      </c>
      <c r="D10" s="16">
        <v>-0.05</v>
      </c>
      <c r="E10" s="17">
        <v>200</v>
      </c>
      <c r="F10" s="15">
        <v>3</v>
      </c>
      <c r="G10" s="16">
        <v>-0.2</v>
      </c>
      <c r="H10" s="17">
        <v>500</v>
      </c>
      <c r="I10" s="15">
        <v>1.46</v>
      </c>
      <c r="J10" s="16">
        <v>0</v>
      </c>
      <c r="K10" s="17">
        <v>1000</v>
      </c>
      <c r="L10" s="15">
        <v>3.85</v>
      </c>
      <c r="M10" s="15">
        <v>-0.02</v>
      </c>
      <c r="N10" s="15">
        <v>70</v>
      </c>
      <c r="O10" s="15">
        <f t="shared" si="34"/>
        <v>4500</v>
      </c>
      <c r="P10" s="17" t="str">
        <f t="shared" si="0"/>
        <v>1</v>
      </c>
      <c r="Q10" s="17" t="str">
        <f t="shared" si="1"/>
        <v>2.3-0.05i</v>
      </c>
      <c r="R10" s="17" t="str">
        <f t="shared" si="2"/>
        <v>3-0.2i</v>
      </c>
      <c r="S10" s="17" t="str">
        <f t="shared" si="3"/>
        <v>1.46</v>
      </c>
      <c r="T10" s="17" t="str">
        <f t="shared" si="4"/>
        <v>3.85-0.02i</v>
      </c>
      <c r="U10" s="17" t="str">
        <f t="shared" si="5"/>
        <v>1.22173047639603</v>
      </c>
      <c r="V10" s="17" t="str">
        <f t="shared" si="6"/>
        <v>0.34202014332567</v>
      </c>
      <c r="W10" s="17" t="str">
        <f t="shared" si="7"/>
        <v>0.91286873557996-0.00397136136476469i</v>
      </c>
      <c r="X10" s="17" t="str">
        <f t="shared" si="8"/>
        <v>0.95038492459333-0.006821603669451i</v>
      </c>
      <c r="Y10" s="17" t="str">
        <f t="shared" si="9"/>
        <v>0.765340938981253</v>
      </c>
      <c r="Z10" s="17" t="str">
        <f t="shared" si="10"/>
        <v>0.969758644260474-0.000319104068282549i</v>
      </c>
      <c r="AA10" s="17" t="str">
        <f t="shared" si="11"/>
        <v>-0.0741624693029445-0.00864506881194564i</v>
      </c>
      <c r="AB10" s="17" t="str">
        <f t="shared" si="12"/>
        <v>-0.719959613097582+0.00628320133571865i</v>
      </c>
      <c r="AC10" s="17" t="str">
        <f t="shared" si="13"/>
        <v>0.113258388225972-0.0207363782826526i</v>
      </c>
      <c r="AD10" s="17" t="str">
        <f t="shared" si="14"/>
        <v>-0.152866823494552+0.0232776879017079i</v>
      </c>
      <c r="AE10" s="17" t="str">
        <f t="shared" si="15"/>
        <v>-0.247858051761128+0.0278806967921046i</v>
      </c>
      <c r="AF10" s="17" t="str">
        <f t="shared" si="16"/>
        <v>0.438262372728283-0.029811857216987i</v>
      </c>
      <c r="AG10" s="17" t="str">
        <f t="shared" si="17"/>
        <v>0.350895161110856-0.00213330669701068i</v>
      </c>
      <c r="AH10" s="17" t="str">
        <f t="shared" si="18"/>
        <v>-0.539317135311373+0.00195857970300021i</v>
      </c>
      <c r="AI10" s="17" t="str">
        <f t="shared" si="19"/>
        <v>0.58626294407219-0.0152967826624506i</v>
      </c>
      <c r="AJ10" s="17" t="str">
        <f t="shared" si="20"/>
        <v>-0.222970658159513-0.457116623340118i</v>
      </c>
      <c r="AK10" s="17" t="str">
        <f t="shared" si="21"/>
        <v>-0.801999125123128+0.314028348983811i</v>
      </c>
      <c r="AL10" s="17" t="str">
        <f t="shared" si="22"/>
        <v>1.98952905590221-0.146985902079539i</v>
      </c>
      <c r="AM10" s="17" t="str">
        <f t="shared" si="23"/>
        <v>0.382665325882782-0.310957064092863i</v>
      </c>
      <c r="AN10" s="17" t="str">
        <f t="shared" si="24"/>
        <v>-0.546395826576914+0.403654442907056i</v>
      </c>
      <c r="AO10" s="17" t="str">
        <f t="shared" si="25"/>
        <v>1.56018161254966</v>
      </c>
      <c r="AP10" s="17" t="str">
        <f t="shared" si="26"/>
        <v>-0.550871302723461+0.0164673338381876i</v>
      </c>
      <c r="AQ10" s="17" t="str">
        <f t="shared" si="27"/>
        <v>0.790551887386068-0.00881518264003543i</v>
      </c>
      <c r="AR10" s="17">
        <f t="shared" si="28"/>
        <v>0.5334111634757421</v>
      </c>
      <c r="AS10" s="17">
        <f t="shared" si="29"/>
        <v>1.49018218723511</v>
      </c>
      <c r="AT10" s="17">
        <f t="shared" si="30"/>
        <v>0</v>
      </c>
      <c r="AU10" s="17">
        <f t="shared" si="31"/>
        <v>0</v>
      </c>
      <c r="AV10" s="17">
        <f t="shared" si="32"/>
        <v>30.562208412322832</v>
      </c>
      <c r="AW10" s="17">
        <f t="shared" si="33"/>
        <v>85.38115003414562</v>
      </c>
      <c r="AY10" s="1">
        <v>30.56221</v>
      </c>
      <c r="AZ10" s="1">
        <v>85.38115</v>
      </c>
    </row>
    <row r="11" spans="1:52" ht="14.25">
      <c r="A11" s="15">
        <v>1</v>
      </c>
      <c r="B11" s="16">
        <v>0</v>
      </c>
      <c r="C11" s="15">
        <v>2.3</v>
      </c>
      <c r="D11" s="16">
        <v>-0.05</v>
      </c>
      <c r="E11" s="17">
        <v>200</v>
      </c>
      <c r="F11" s="15">
        <v>3</v>
      </c>
      <c r="G11" s="16">
        <v>-0.2</v>
      </c>
      <c r="H11" s="17">
        <v>500</v>
      </c>
      <c r="I11" s="15">
        <v>1.46</v>
      </c>
      <c r="J11" s="16">
        <v>0</v>
      </c>
      <c r="K11" s="17">
        <v>1000</v>
      </c>
      <c r="L11" s="15">
        <v>3.85</v>
      </c>
      <c r="M11" s="15">
        <v>-0.02</v>
      </c>
      <c r="N11" s="15">
        <v>70</v>
      </c>
      <c r="O11" s="15">
        <f t="shared" si="34"/>
        <v>4600</v>
      </c>
      <c r="P11" s="17" t="str">
        <f t="shared" si="0"/>
        <v>1</v>
      </c>
      <c r="Q11" s="17" t="str">
        <f t="shared" si="1"/>
        <v>2.3-0.05i</v>
      </c>
      <c r="R11" s="17" t="str">
        <f t="shared" si="2"/>
        <v>3-0.2i</v>
      </c>
      <c r="S11" s="17" t="str">
        <f t="shared" si="3"/>
        <v>1.46</v>
      </c>
      <c r="T11" s="17" t="str">
        <f t="shared" si="4"/>
        <v>3.85-0.02i</v>
      </c>
      <c r="U11" s="17" t="str">
        <f t="shared" si="5"/>
        <v>1.22173047639603</v>
      </c>
      <c r="V11" s="17" t="str">
        <f t="shared" si="6"/>
        <v>0.34202014332567</v>
      </c>
      <c r="W11" s="17" t="str">
        <f t="shared" si="7"/>
        <v>0.91286873557996-0.00397136136476469i</v>
      </c>
      <c r="X11" s="17" t="str">
        <f t="shared" si="8"/>
        <v>0.95038492459333-0.006821603669451i</v>
      </c>
      <c r="Y11" s="17" t="str">
        <f t="shared" si="9"/>
        <v>0.765340938981253</v>
      </c>
      <c r="Z11" s="17" t="str">
        <f t="shared" si="10"/>
        <v>0.969758644260474-0.000319104068282549i</v>
      </c>
      <c r="AA11" s="17" t="str">
        <f t="shared" si="11"/>
        <v>-0.0741624693029445-0.00864506881194564i</v>
      </c>
      <c r="AB11" s="17" t="str">
        <f t="shared" si="12"/>
        <v>-0.719959613097582+0.00628320133571865i</v>
      </c>
      <c r="AC11" s="17" t="str">
        <f t="shared" si="13"/>
        <v>0.113258388225972-0.0207363782826526i</v>
      </c>
      <c r="AD11" s="17" t="str">
        <f t="shared" si="14"/>
        <v>-0.152866823494552+0.0232776879017079i</v>
      </c>
      <c r="AE11" s="17" t="str">
        <f t="shared" si="15"/>
        <v>-0.247858051761128+0.0278806967921046i</v>
      </c>
      <c r="AF11" s="17" t="str">
        <f t="shared" si="16"/>
        <v>0.438262372728283-0.029811857216987i</v>
      </c>
      <c r="AG11" s="17" t="str">
        <f t="shared" si="17"/>
        <v>0.350895161110856-0.00213330669701068i</v>
      </c>
      <c r="AH11" s="17" t="str">
        <f t="shared" si="18"/>
        <v>-0.539317135311373+0.00195857970300021i</v>
      </c>
      <c r="AI11" s="17" t="str">
        <f t="shared" si="19"/>
        <v>0.573518097461925-0.014964243908919i</v>
      </c>
      <c r="AJ11" s="17" t="str">
        <f t="shared" si="20"/>
        <v>-0.170801930067416-0.478877399641827i</v>
      </c>
      <c r="AK11" s="17" t="str">
        <f t="shared" si="21"/>
        <v>-0.827375269561184+0.292230103948684i</v>
      </c>
      <c r="AL11" s="17" t="str">
        <f t="shared" si="22"/>
        <v>1.94627842425216-0.143790556382157i</v>
      </c>
      <c r="AM11" s="17" t="str">
        <f t="shared" si="23"/>
        <v>0.41449995573271-0.277026828012799i</v>
      </c>
      <c r="AN11" s="17" t="str">
        <f t="shared" si="24"/>
        <v>-0.582655268046414+0.359163415377444i</v>
      </c>
      <c r="AO11" s="17" t="str">
        <f t="shared" si="25"/>
        <v>1.52626462097249</v>
      </c>
      <c r="AP11" s="17" t="str">
        <f t="shared" si="26"/>
        <v>-0.549475039370177-0.00239180574914998i</v>
      </c>
      <c r="AQ11" s="17" t="str">
        <f t="shared" si="27"/>
        <v>0.78881084850551+0.0104574479576421i</v>
      </c>
      <c r="AR11" s="17">
        <f t="shared" si="28"/>
        <v>0.5251530616222422</v>
      </c>
      <c r="AS11" s="17">
        <f t="shared" si="29"/>
        <v>1.56771446191453</v>
      </c>
      <c r="AT11" s="17">
        <f t="shared" si="30"/>
        <v>0</v>
      </c>
      <c r="AU11" s="17">
        <f t="shared" si="31"/>
        <v>0</v>
      </c>
      <c r="AV11" s="17">
        <f t="shared" si="32"/>
        <v>30.08905402932812</v>
      </c>
      <c r="AW11" s="17">
        <f t="shared" si="33"/>
        <v>89.82342214932541</v>
      </c>
      <c r="AY11" s="1">
        <v>30.08905</v>
      </c>
      <c r="AZ11" s="1">
        <v>89.82342</v>
      </c>
    </row>
    <row r="12" spans="1:52" ht="14.25">
      <c r="A12" s="15">
        <v>1</v>
      </c>
      <c r="B12" s="16">
        <v>0</v>
      </c>
      <c r="C12" s="15">
        <v>2.3</v>
      </c>
      <c r="D12" s="16">
        <v>-0.05</v>
      </c>
      <c r="E12" s="17">
        <v>200</v>
      </c>
      <c r="F12" s="15">
        <v>3</v>
      </c>
      <c r="G12" s="16">
        <v>-0.2</v>
      </c>
      <c r="H12" s="17">
        <v>500</v>
      </c>
      <c r="I12" s="15">
        <v>1.46</v>
      </c>
      <c r="J12" s="16">
        <v>0</v>
      </c>
      <c r="K12" s="17">
        <v>1000</v>
      </c>
      <c r="L12" s="15">
        <v>3.85</v>
      </c>
      <c r="M12" s="15">
        <v>-0.02</v>
      </c>
      <c r="N12" s="15">
        <v>70</v>
      </c>
      <c r="O12" s="15">
        <f t="shared" si="34"/>
        <v>4700</v>
      </c>
      <c r="P12" s="17" t="str">
        <f t="shared" si="0"/>
        <v>1</v>
      </c>
      <c r="Q12" s="17" t="str">
        <f t="shared" si="1"/>
        <v>2.3-0.05i</v>
      </c>
      <c r="R12" s="17" t="str">
        <f t="shared" si="2"/>
        <v>3-0.2i</v>
      </c>
      <c r="S12" s="17" t="str">
        <f t="shared" si="3"/>
        <v>1.46</v>
      </c>
      <c r="T12" s="17" t="str">
        <f t="shared" si="4"/>
        <v>3.85-0.02i</v>
      </c>
      <c r="U12" s="17" t="str">
        <f t="shared" si="5"/>
        <v>1.22173047639603</v>
      </c>
      <c r="V12" s="17" t="str">
        <f t="shared" si="6"/>
        <v>0.34202014332567</v>
      </c>
      <c r="W12" s="17" t="str">
        <f t="shared" si="7"/>
        <v>0.91286873557996-0.00397136136476469i</v>
      </c>
      <c r="X12" s="17" t="str">
        <f t="shared" si="8"/>
        <v>0.95038492459333-0.006821603669451i</v>
      </c>
      <c r="Y12" s="17" t="str">
        <f t="shared" si="9"/>
        <v>0.765340938981253</v>
      </c>
      <c r="Z12" s="17" t="str">
        <f t="shared" si="10"/>
        <v>0.969758644260474-0.000319104068282549i</v>
      </c>
      <c r="AA12" s="17" t="str">
        <f t="shared" si="11"/>
        <v>-0.0741624693029445-0.00864506881194564i</v>
      </c>
      <c r="AB12" s="17" t="str">
        <f t="shared" si="12"/>
        <v>-0.719959613097582+0.00628320133571865i</v>
      </c>
      <c r="AC12" s="17" t="str">
        <f t="shared" si="13"/>
        <v>0.113258388225972-0.0207363782826526i</v>
      </c>
      <c r="AD12" s="17" t="str">
        <f t="shared" si="14"/>
        <v>-0.152866823494552+0.0232776879017079i</v>
      </c>
      <c r="AE12" s="17" t="str">
        <f t="shared" si="15"/>
        <v>-0.247858051761128+0.0278806967921046i</v>
      </c>
      <c r="AF12" s="17" t="str">
        <f t="shared" si="16"/>
        <v>0.438262372728283-0.029811857216987i</v>
      </c>
      <c r="AG12" s="17" t="str">
        <f t="shared" si="17"/>
        <v>0.350895161110856-0.00213330669701068i</v>
      </c>
      <c r="AH12" s="17" t="str">
        <f t="shared" si="18"/>
        <v>-0.539317135311373+0.00195857970300021i</v>
      </c>
      <c r="AI12" s="17" t="str">
        <f t="shared" si="19"/>
        <v>0.561315584749969-0.0146458557406442i</v>
      </c>
      <c r="AJ12" s="17" t="str">
        <f t="shared" si="20"/>
        <v>-0.118128670274885-0.49285571777678i</v>
      </c>
      <c r="AK12" s="17" t="str">
        <f t="shared" si="21"/>
        <v>-0.847460066024894+0.271315584805093i</v>
      </c>
      <c r="AL12" s="17" t="str">
        <f t="shared" si="22"/>
        <v>1.90486824501276-0.140731182842112i</v>
      </c>
      <c r="AM12" s="17" t="str">
        <f t="shared" si="23"/>
        <v>0.440798861424724-0.241377614634146i</v>
      </c>
      <c r="AN12" s="17" t="str">
        <f t="shared" si="24"/>
        <v>-0.612632509019622+0.313770442278526i</v>
      </c>
      <c r="AO12" s="17" t="str">
        <f t="shared" si="25"/>
        <v>1.49379090563265</v>
      </c>
      <c r="AP12" s="17" t="str">
        <f t="shared" si="26"/>
        <v>-0.547135433010893-0.020340881587174i</v>
      </c>
      <c r="AQ12" s="17" t="str">
        <f t="shared" si="27"/>
        <v>0.786388676801445+0.0288325709293562i</v>
      </c>
      <c r="AR12" s="17">
        <f t="shared" si="28"/>
        <v>0.5177381268271398</v>
      </c>
      <c r="AS12" s="17">
        <f t="shared" si="29"/>
        <v>1.6453923359624</v>
      </c>
      <c r="AT12" s="17">
        <f t="shared" si="30"/>
        <v>0</v>
      </c>
      <c r="AU12" s="17">
        <f t="shared" si="31"/>
        <v>0</v>
      </c>
      <c r="AV12" s="17">
        <f t="shared" si="32"/>
        <v>29.664209560204053</v>
      </c>
      <c r="AW12" s="17">
        <f t="shared" si="33"/>
        <v>94.27403649381715</v>
      </c>
      <c r="AY12" s="1">
        <v>29.66421</v>
      </c>
      <c r="AZ12" s="1">
        <v>94.27403</v>
      </c>
    </row>
    <row r="13" spans="1:52" ht="14.25">
      <c r="A13" s="15">
        <v>1</v>
      </c>
      <c r="B13" s="16">
        <v>0</v>
      </c>
      <c r="C13" s="15">
        <v>2.3</v>
      </c>
      <c r="D13" s="16">
        <v>-0.05</v>
      </c>
      <c r="E13" s="17">
        <v>200</v>
      </c>
      <c r="F13" s="15">
        <v>3</v>
      </c>
      <c r="G13" s="16">
        <v>-0.2</v>
      </c>
      <c r="H13" s="17">
        <v>500</v>
      </c>
      <c r="I13" s="15">
        <v>1.46</v>
      </c>
      <c r="J13" s="16">
        <v>0</v>
      </c>
      <c r="K13" s="17">
        <v>1000</v>
      </c>
      <c r="L13" s="15">
        <v>3.85</v>
      </c>
      <c r="M13" s="15">
        <v>-0.02</v>
      </c>
      <c r="N13" s="15">
        <v>70</v>
      </c>
      <c r="O13" s="15">
        <f t="shared" si="34"/>
        <v>4800</v>
      </c>
      <c r="P13" s="17" t="str">
        <f t="shared" si="0"/>
        <v>1</v>
      </c>
      <c r="Q13" s="17" t="str">
        <f t="shared" si="1"/>
        <v>2.3-0.05i</v>
      </c>
      <c r="R13" s="17" t="str">
        <f t="shared" si="2"/>
        <v>3-0.2i</v>
      </c>
      <c r="S13" s="17" t="str">
        <f t="shared" si="3"/>
        <v>1.46</v>
      </c>
      <c r="T13" s="17" t="str">
        <f t="shared" si="4"/>
        <v>3.85-0.02i</v>
      </c>
      <c r="U13" s="17" t="str">
        <f t="shared" si="5"/>
        <v>1.22173047639603</v>
      </c>
      <c r="V13" s="17" t="str">
        <f t="shared" si="6"/>
        <v>0.34202014332567</v>
      </c>
      <c r="W13" s="17" t="str">
        <f t="shared" si="7"/>
        <v>0.91286873557996-0.00397136136476469i</v>
      </c>
      <c r="X13" s="17" t="str">
        <f t="shared" si="8"/>
        <v>0.95038492459333-0.006821603669451i</v>
      </c>
      <c r="Y13" s="17" t="str">
        <f t="shared" si="9"/>
        <v>0.765340938981253</v>
      </c>
      <c r="Z13" s="17" t="str">
        <f t="shared" si="10"/>
        <v>0.969758644260474-0.000319104068282549i</v>
      </c>
      <c r="AA13" s="17" t="str">
        <f t="shared" si="11"/>
        <v>-0.0741624693029445-0.00864506881194564i</v>
      </c>
      <c r="AB13" s="17" t="str">
        <f t="shared" si="12"/>
        <v>-0.719959613097582+0.00628320133571865i</v>
      </c>
      <c r="AC13" s="17" t="str">
        <f t="shared" si="13"/>
        <v>0.113258388225972-0.0207363782826526i</v>
      </c>
      <c r="AD13" s="17" t="str">
        <f t="shared" si="14"/>
        <v>-0.152866823494552+0.0232776879017079i</v>
      </c>
      <c r="AE13" s="17" t="str">
        <f t="shared" si="15"/>
        <v>-0.247858051761128+0.0278806967921046i</v>
      </c>
      <c r="AF13" s="17" t="str">
        <f t="shared" si="16"/>
        <v>0.438262372728283-0.029811857216987i</v>
      </c>
      <c r="AG13" s="17" t="str">
        <f t="shared" si="17"/>
        <v>0.350895161110856-0.00213330669701068i</v>
      </c>
      <c r="AH13" s="17" t="str">
        <f t="shared" si="18"/>
        <v>-0.539317135311373+0.00195857970300021i</v>
      </c>
      <c r="AI13" s="17" t="str">
        <f t="shared" si="19"/>
        <v>0.549621510067678-0.0143407337460474i</v>
      </c>
      <c r="AJ13" s="17" t="str">
        <f t="shared" si="20"/>
        <v>-0.0660025483925845-0.499632439324884i</v>
      </c>
      <c r="AK13" s="17" t="str">
        <f t="shared" si="21"/>
        <v>-0.863511968947124+0.251554667509742i</v>
      </c>
      <c r="AL13" s="17" t="str">
        <f t="shared" si="22"/>
        <v>1.86518348990832-0.137799283199568i</v>
      </c>
      <c r="AM13" s="17" t="str">
        <f t="shared" si="23"/>
        <v>0.461915449828011-0.204788509325273i</v>
      </c>
      <c r="AN13" s="17" t="str">
        <f t="shared" si="24"/>
        <v>-0.636910195240721+0.268134738254598i</v>
      </c>
      <c r="AO13" s="17" t="str">
        <f t="shared" si="25"/>
        <v>1.4626702617653</v>
      </c>
      <c r="AP13" s="17" t="str">
        <f t="shared" si="26"/>
        <v>-0.543977865603373-0.0374037789537182i</v>
      </c>
      <c r="AQ13" s="17" t="str">
        <f t="shared" si="27"/>
        <v>0.783372811847589+0.0463655532162982i</v>
      </c>
      <c r="AR13" s="17">
        <f t="shared" si="28"/>
        <v>0.5107466869854087</v>
      </c>
      <c r="AS13" s="17">
        <f t="shared" si="29"/>
        <v>1.72292531667199</v>
      </c>
      <c r="AT13" s="17">
        <f t="shared" si="30"/>
        <v>0</v>
      </c>
      <c r="AU13" s="17">
        <f t="shared" si="31"/>
        <v>0</v>
      </c>
      <c r="AV13" s="17">
        <f t="shared" si="32"/>
        <v>29.26362956455325</v>
      </c>
      <c r="AW13" s="17">
        <f t="shared" si="33"/>
        <v>98.71634906154587</v>
      </c>
      <c r="AY13" s="1">
        <v>29.26363</v>
      </c>
      <c r="AZ13" s="1">
        <v>98.71635</v>
      </c>
    </row>
    <row r="14" spans="1:52" ht="14.25">
      <c r="A14" s="15">
        <v>1</v>
      </c>
      <c r="B14" s="16">
        <v>0</v>
      </c>
      <c r="C14" s="15">
        <v>2.3</v>
      </c>
      <c r="D14" s="16">
        <v>-0.05</v>
      </c>
      <c r="E14" s="17">
        <v>200</v>
      </c>
      <c r="F14" s="15">
        <v>3</v>
      </c>
      <c r="G14" s="16">
        <v>-0.2</v>
      </c>
      <c r="H14" s="17">
        <v>500</v>
      </c>
      <c r="I14" s="15">
        <v>1.46</v>
      </c>
      <c r="J14" s="16">
        <v>0</v>
      </c>
      <c r="K14" s="17">
        <v>1000</v>
      </c>
      <c r="L14" s="15">
        <v>3.85</v>
      </c>
      <c r="M14" s="15">
        <v>-0.02</v>
      </c>
      <c r="N14" s="15">
        <v>70</v>
      </c>
      <c r="O14" s="15">
        <f t="shared" si="34"/>
        <v>4900</v>
      </c>
      <c r="P14" s="17" t="str">
        <f t="shared" si="0"/>
        <v>1</v>
      </c>
      <c r="Q14" s="17" t="str">
        <f t="shared" si="1"/>
        <v>2.3-0.05i</v>
      </c>
      <c r="R14" s="17" t="str">
        <f t="shared" si="2"/>
        <v>3-0.2i</v>
      </c>
      <c r="S14" s="17" t="str">
        <f t="shared" si="3"/>
        <v>1.46</v>
      </c>
      <c r="T14" s="17" t="str">
        <f t="shared" si="4"/>
        <v>3.85-0.02i</v>
      </c>
      <c r="U14" s="17" t="str">
        <f t="shared" si="5"/>
        <v>1.22173047639603</v>
      </c>
      <c r="V14" s="17" t="str">
        <f t="shared" si="6"/>
        <v>0.34202014332567</v>
      </c>
      <c r="W14" s="17" t="str">
        <f t="shared" si="7"/>
        <v>0.91286873557996-0.00397136136476469i</v>
      </c>
      <c r="X14" s="17" t="str">
        <f t="shared" si="8"/>
        <v>0.95038492459333-0.006821603669451i</v>
      </c>
      <c r="Y14" s="17" t="str">
        <f t="shared" si="9"/>
        <v>0.765340938981253</v>
      </c>
      <c r="Z14" s="17" t="str">
        <f t="shared" si="10"/>
        <v>0.969758644260474-0.000319104068282549i</v>
      </c>
      <c r="AA14" s="17" t="str">
        <f t="shared" si="11"/>
        <v>-0.0741624693029445-0.00864506881194564i</v>
      </c>
      <c r="AB14" s="17" t="str">
        <f t="shared" si="12"/>
        <v>-0.719959613097582+0.00628320133571865i</v>
      </c>
      <c r="AC14" s="17" t="str">
        <f t="shared" si="13"/>
        <v>0.113258388225972-0.0207363782826526i</v>
      </c>
      <c r="AD14" s="17" t="str">
        <f t="shared" si="14"/>
        <v>-0.152866823494552+0.0232776879017079i</v>
      </c>
      <c r="AE14" s="17" t="str">
        <f t="shared" si="15"/>
        <v>-0.247858051761128+0.0278806967921046i</v>
      </c>
      <c r="AF14" s="17" t="str">
        <f t="shared" si="16"/>
        <v>0.438262372728283-0.029811857216987i</v>
      </c>
      <c r="AG14" s="17" t="str">
        <f t="shared" si="17"/>
        <v>0.350895161110856-0.00213330669701068i</v>
      </c>
      <c r="AH14" s="17" t="str">
        <f t="shared" si="18"/>
        <v>-0.539317135311373+0.00195857970300021i</v>
      </c>
      <c r="AI14" s="17" t="str">
        <f t="shared" si="19"/>
        <v>0.538404744556093-0.0140480657104138i</v>
      </c>
      <c r="AJ14" s="17" t="str">
        <f t="shared" si="20"/>
        <v>-0.0152814768253864-0.499850132498413i</v>
      </c>
      <c r="AK14" s="17" t="str">
        <f t="shared" si="21"/>
        <v>-0.876456026810365+0.233013609511222i</v>
      </c>
      <c r="AL14" s="17" t="str">
        <f t="shared" si="22"/>
        <v>1.82711852072652-0.134987052930189i</v>
      </c>
      <c r="AM14" s="17" t="str">
        <f t="shared" si="23"/>
        <v>0.478239274590832-0.167890536252137i</v>
      </c>
      <c r="AN14" s="17" t="str">
        <f t="shared" si="24"/>
        <v>-0.656040998382302+0.22276147345118i</v>
      </c>
      <c r="AO14" s="17" t="str">
        <f t="shared" si="25"/>
        <v>1.43281984825989</v>
      </c>
      <c r="AP14" s="17" t="str">
        <f t="shared" si="26"/>
        <v>-0.540112166792328-0.0536081458961224i</v>
      </c>
      <c r="AQ14" s="17" t="str">
        <f t="shared" si="27"/>
        <v>0.779837925157168+0.0631072568453011i</v>
      </c>
      <c r="AR14" s="17">
        <f t="shared" si="28"/>
        <v>0.5039327616424563</v>
      </c>
      <c r="AS14" s="17">
        <f t="shared" si="29"/>
        <v>1.8000818028954</v>
      </c>
      <c r="AT14" s="17">
        <f t="shared" si="30"/>
        <v>0</v>
      </c>
      <c r="AU14" s="17">
        <f t="shared" si="31"/>
        <v>0</v>
      </c>
      <c r="AV14" s="17">
        <f t="shared" si="32"/>
        <v>28.873220400484843</v>
      </c>
      <c r="AW14" s="17">
        <f t="shared" si="33"/>
        <v>103.13709008420655</v>
      </c>
      <c r="AY14" s="1">
        <v>28.87322</v>
      </c>
      <c r="AZ14" s="1">
        <v>103.1371</v>
      </c>
    </row>
    <row r="15" spans="1:52" ht="14.25">
      <c r="A15" s="15">
        <v>1</v>
      </c>
      <c r="B15" s="16">
        <v>0</v>
      </c>
      <c r="C15" s="15">
        <v>2.3</v>
      </c>
      <c r="D15" s="16">
        <v>-0.05</v>
      </c>
      <c r="E15" s="17">
        <v>200</v>
      </c>
      <c r="F15" s="15">
        <v>3</v>
      </c>
      <c r="G15" s="16">
        <v>-0.2</v>
      </c>
      <c r="H15" s="17">
        <v>500</v>
      </c>
      <c r="I15" s="15">
        <v>1.46</v>
      </c>
      <c r="J15" s="16">
        <v>0</v>
      </c>
      <c r="K15" s="17">
        <v>1000</v>
      </c>
      <c r="L15" s="15">
        <v>3.85</v>
      </c>
      <c r="M15" s="15">
        <v>-0.02</v>
      </c>
      <c r="N15" s="15">
        <v>70</v>
      </c>
      <c r="O15" s="15">
        <f t="shared" si="34"/>
        <v>5000</v>
      </c>
      <c r="P15" s="17" t="str">
        <f t="shared" si="0"/>
        <v>1</v>
      </c>
      <c r="Q15" s="17" t="str">
        <f t="shared" si="1"/>
        <v>2.3-0.05i</v>
      </c>
      <c r="R15" s="17" t="str">
        <f t="shared" si="2"/>
        <v>3-0.2i</v>
      </c>
      <c r="S15" s="17" t="str">
        <f t="shared" si="3"/>
        <v>1.46</v>
      </c>
      <c r="T15" s="17" t="str">
        <f t="shared" si="4"/>
        <v>3.85-0.02i</v>
      </c>
      <c r="U15" s="17" t="str">
        <f t="shared" si="5"/>
        <v>1.22173047639603</v>
      </c>
      <c r="V15" s="17" t="str">
        <f t="shared" si="6"/>
        <v>0.34202014332567</v>
      </c>
      <c r="W15" s="17" t="str">
        <f t="shared" si="7"/>
        <v>0.91286873557996-0.00397136136476469i</v>
      </c>
      <c r="X15" s="17" t="str">
        <f t="shared" si="8"/>
        <v>0.95038492459333-0.006821603669451i</v>
      </c>
      <c r="Y15" s="17" t="str">
        <f t="shared" si="9"/>
        <v>0.765340938981253</v>
      </c>
      <c r="Z15" s="17" t="str">
        <f t="shared" si="10"/>
        <v>0.969758644260474-0.000319104068282549i</v>
      </c>
      <c r="AA15" s="17" t="str">
        <f t="shared" si="11"/>
        <v>-0.0741624693029445-0.00864506881194564i</v>
      </c>
      <c r="AB15" s="17" t="str">
        <f t="shared" si="12"/>
        <v>-0.719959613097582+0.00628320133571865i</v>
      </c>
      <c r="AC15" s="17" t="str">
        <f t="shared" si="13"/>
        <v>0.113258388225972-0.0207363782826526i</v>
      </c>
      <c r="AD15" s="17" t="str">
        <f t="shared" si="14"/>
        <v>-0.152866823494552+0.0232776879017079i</v>
      </c>
      <c r="AE15" s="17" t="str">
        <f t="shared" si="15"/>
        <v>-0.247858051761128+0.0278806967921046i</v>
      </c>
      <c r="AF15" s="17" t="str">
        <f t="shared" si="16"/>
        <v>0.438262372728283-0.029811857216987i</v>
      </c>
      <c r="AG15" s="17" t="str">
        <f t="shared" si="17"/>
        <v>0.350895161110856-0.00213330669701068i</v>
      </c>
      <c r="AH15" s="17" t="str">
        <f t="shared" si="18"/>
        <v>-0.539317135311373+0.00195857970300021i</v>
      </c>
      <c r="AI15" s="17" t="str">
        <f t="shared" si="19"/>
        <v>0.527636649664971-0.0137671043962055i</v>
      </c>
      <c r="AJ15" s="17" t="str">
        <f t="shared" si="20"/>
        <v>0.0333485805252403-0.494182374520412i</v>
      </c>
      <c r="AK15" s="17" t="str">
        <f t="shared" si="21"/>
        <v>-0.886974656961986+0.215659719941883i</v>
      </c>
      <c r="AL15" s="17" t="str">
        <f t="shared" si="22"/>
        <v>1.79057615031199-0.132287311871585i</v>
      </c>
      <c r="AM15" s="17" t="str">
        <f t="shared" si="23"/>
        <v>0.490172766693623-0.131189314791659i</v>
      </c>
      <c r="AN15" s="17" t="str">
        <f t="shared" si="24"/>
        <v>-0.67053850160642+0.178034953874954i</v>
      </c>
      <c r="AO15" s="17" t="str">
        <f t="shared" si="25"/>
        <v>1.40416345129469</v>
      </c>
      <c r="AP15" s="17" t="str">
        <f t="shared" si="26"/>
        <v>-0.535634685565737-0.0689840483181495i</v>
      </c>
      <c r="AQ15" s="17" t="str">
        <f t="shared" si="27"/>
        <v>0.775848159527295+0.0791043650247232i</v>
      </c>
      <c r="AR15" s="17">
        <f t="shared" si="28"/>
        <v>0.497154511446423</v>
      </c>
      <c r="AS15" s="17">
        <f t="shared" si="29"/>
        <v>1.87668909701752</v>
      </c>
      <c r="AT15" s="17">
        <f t="shared" si="30"/>
        <v>0</v>
      </c>
      <c r="AU15" s="17">
        <f t="shared" si="31"/>
        <v>0</v>
      </c>
      <c r="AV15" s="17">
        <f t="shared" si="32"/>
        <v>28.484855271768414</v>
      </c>
      <c r="AW15" s="17">
        <f t="shared" si="33"/>
        <v>107.52636471732139</v>
      </c>
      <c r="AY15" s="1">
        <v>28.48486</v>
      </c>
      <c r="AZ15" s="1">
        <v>107.5264</v>
      </c>
    </row>
    <row r="16" spans="1:52" ht="14.25">
      <c r="A16" s="15">
        <v>1</v>
      </c>
      <c r="B16" s="16">
        <v>0</v>
      </c>
      <c r="C16" s="15">
        <v>2.3</v>
      </c>
      <c r="D16" s="16">
        <v>-0.05</v>
      </c>
      <c r="E16" s="17">
        <v>200</v>
      </c>
      <c r="F16" s="15">
        <v>3</v>
      </c>
      <c r="G16" s="16">
        <v>-0.2</v>
      </c>
      <c r="H16" s="17">
        <v>500</v>
      </c>
      <c r="I16" s="15">
        <v>1.46</v>
      </c>
      <c r="J16" s="16">
        <v>0</v>
      </c>
      <c r="K16" s="17">
        <v>1000</v>
      </c>
      <c r="L16" s="15">
        <v>3.85</v>
      </c>
      <c r="M16" s="15">
        <v>-0.02</v>
      </c>
      <c r="N16" s="15">
        <v>70</v>
      </c>
      <c r="O16" s="15">
        <f t="shared" si="34"/>
        <v>5100</v>
      </c>
      <c r="P16" s="17" t="str">
        <f t="shared" si="0"/>
        <v>1</v>
      </c>
      <c r="Q16" s="17" t="str">
        <f t="shared" si="1"/>
        <v>2.3-0.05i</v>
      </c>
      <c r="R16" s="17" t="str">
        <f t="shared" si="2"/>
        <v>3-0.2i</v>
      </c>
      <c r="S16" s="17" t="str">
        <f t="shared" si="3"/>
        <v>1.46</v>
      </c>
      <c r="T16" s="17" t="str">
        <f t="shared" si="4"/>
        <v>3.85-0.02i</v>
      </c>
      <c r="U16" s="17" t="str">
        <f t="shared" si="5"/>
        <v>1.22173047639603</v>
      </c>
      <c r="V16" s="17" t="str">
        <f t="shared" si="6"/>
        <v>0.34202014332567</v>
      </c>
      <c r="W16" s="17" t="str">
        <f t="shared" si="7"/>
        <v>0.91286873557996-0.00397136136476469i</v>
      </c>
      <c r="X16" s="17" t="str">
        <f t="shared" si="8"/>
        <v>0.95038492459333-0.006821603669451i</v>
      </c>
      <c r="Y16" s="17" t="str">
        <f t="shared" si="9"/>
        <v>0.765340938981253</v>
      </c>
      <c r="Z16" s="17" t="str">
        <f t="shared" si="10"/>
        <v>0.969758644260474-0.000319104068282549i</v>
      </c>
      <c r="AA16" s="17" t="str">
        <f t="shared" si="11"/>
        <v>-0.0741624693029445-0.00864506881194564i</v>
      </c>
      <c r="AB16" s="17" t="str">
        <f t="shared" si="12"/>
        <v>-0.719959613097582+0.00628320133571865i</v>
      </c>
      <c r="AC16" s="17" t="str">
        <f t="shared" si="13"/>
        <v>0.113258388225972-0.0207363782826526i</v>
      </c>
      <c r="AD16" s="17" t="str">
        <f t="shared" si="14"/>
        <v>-0.152866823494552+0.0232776879017079i</v>
      </c>
      <c r="AE16" s="17" t="str">
        <f t="shared" si="15"/>
        <v>-0.247858051761128+0.0278806967921046i</v>
      </c>
      <c r="AF16" s="17" t="str">
        <f t="shared" si="16"/>
        <v>0.438262372728283-0.029811857216987i</v>
      </c>
      <c r="AG16" s="17" t="str">
        <f t="shared" si="17"/>
        <v>0.350895161110856-0.00213330669701068i</v>
      </c>
      <c r="AH16" s="17" t="str">
        <f t="shared" si="18"/>
        <v>-0.539317135311373+0.00195857970300021i</v>
      </c>
      <c r="AI16" s="17" t="str">
        <f t="shared" si="19"/>
        <v>0.517290833004874-0.0134971611727505i</v>
      </c>
      <c r="AJ16" s="17" t="str">
        <f t="shared" si="20"/>
        <v>0.0793528515779932-0.483310758080846i</v>
      </c>
      <c r="AK16" s="17" t="str">
        <f t="shared" si="21"/>
        <v>-0.895575436760265+0.199415784903137i</v>
      </c>
      <c r="AL16" s="17" t="str">
        <f t="shared" si="22"/>
        <v>1.75546681403136-0.129693443011358i</v>
      </c>
      <c r="AM16" s="17" t="str">
        <f t="shared" si="23"/>
        <v>0.498115720040735-0.0950855737395913i</v>
      </c>
      <c r="AN16" s="17" t="str">
        <f t="shared" si="24"/>
        <v>-0.680873694095747+0.134245072179421i</v>
      </c>
      <c r="AO16" s="17" t="str">
        <f t="shared" si="25"/>
        <v>1.37663083460264</v>
      </c>
      <c r="AP16" s="17" t="str">
        <f t="shared" si="26"/>
        <v>-0.530630069190222-0.0835629692660916i</v>
      </c>
      <c r="AQ16" s="17" t="str">
        <f t="shared" si="27"/>
        <v>0.771458921081038+0.094399726019661i</v>
      </c>
      <c r="AR16" s="17">
        <f t="shared" si="28"/>
        <v>0.490333864332963</v>
      </c>
      <c r="AS16" s="17">
        <f t="shared" si="29"/>
        <v>1.95262388485799</v>
      </c>
      <c r="AT16" s="17">
        <f t="shared" si="30"/>
        <v>0</v>
      </c>
      <c r="AU16" s="17">
        <f t="shared" si="31"/>
        <v>0</v>
      </c>
      <c r="AV16" s="17">
        <f t="shared" si="32"/>
        <v>28.09406097861907</v>
      </c>
      <c r="AW16" s="17">
        <f t="shared" si="33"/>
        <v>111.87710757880164</v>
      </c>
      <c r="AY16" s="1">
        <v>28.09406</v>
      </c>
      <c r="AZ16" s="1">
        <v>111.8771</v>
      </c>
    </row>
    <row r="17" spans="1:52" ht="14.25">
      <c r="A17" s="15">
        <v>1</v>
      </c>
      <c r="B17" s="16">
        <v>0</v>
      </c>
      <c r="C17" s="15">
        <v>2.3</v>
      </c>
      <c r="D17" s="16">
        <v>-0.05</v>
      </c>
      <c r="E17" s="17">
        <v>200</v>
      </c>
      <c r="F17" s="15">
        <v>3</v>
      </c>
      <c r="G17" s="16">
        <v>-0.2</v>
      </c>
      <c r="H17" s="17">
        <v>500</v>
      </c>
      <c r="I17" s="15">
        <v>1.46</v>
      </c>
      <c r="J17" s="16">
        <v>0</v>
      </c>
      <c r="K17" s="17">
        <v>1000</v>
      </c>
      <c r="L17" s="15">
        <v>3.85</v>
      </c>
      <c r="M17" s="15">
        <v>-0.02</v>
      </c>
      <c r="N17" s="15">
        <v>70</v>
      </c>
      <c r="O17" s="15">
        <f t="shared" si="34"/>
        <v>5200</v>
      </c>
      <c r="P17" s="17" t="str">
        <f t="shared" si="0"/>
        <v>1</v>
      </c>
      <c r="Q17" s="17" t="str">
        <f t="shared" si="1"/>
        <v>2.3-0.05i</v>
      </c>
      <c r="R17" s="17" t="str">
        <f t="shared" si="2"/>
        <v>3-0.2i</v>
      </c>
      <c r="S17" s="17" t="str">
        <f t="shared" si="3"/>
        <v>1.46</v>
      </c>
      <c r="T17" s="17" t="str">
        <f t="shared" si="4"/>
        <v>3.85-0.02i</v>
      </c>
      <c r="U17" s="17" t="str">
        <f t="shared" si="5"/>
        <v>1.22173047639603</v>
      </c>
      <c r="V17" s="17" t="str">
        <f t="shared" si="6"/>
        <v>0.34202014332567</v>
      </c>
      <c r="W17" s="17" t="str">
        <f t="shared" si="7"/>
        <v>0.91286873557996-0.00397136136476469i</v>
      </c>
      <c r="X17" s="17" t="str">
        <f t="shared" si="8"/>
        <v>0.95038492459333-0.006821603669451i</v>
      </c>
      <c r="Y17" s="17" t="str">
        <f t="shared" si="9"/>
        <v>0.765340938981253</v>
      </c>
      <c r="Z17" s="17" t="str">
        <f t="shared" si="10"/>
        <v>0.969758644260474-0.000319104068282549i</v>
      </c>
      <c r="AA17" s="17" t="str">
        <f t="shared" si="11"/>
        <v>-0.0741624693029445-0.00864506881194564i</v>
      </c>
      <c r="AB17" s="17" t="str">
        <f t="shared" si="12"/>
        <v>-0.719959613097582+0.00628320133571865i</v>
      </c>
      <c r="AC17" s="17" t="str">
        <f t="shared" si="13"/>
        <v>0.113258388225972-0.0207363782826526i</v>
      </c>
      <c r="AD17" s="17" t="str">
        <f t="shared" si="14"/>
        <v>-0.152866823494552+0.0232776879017079i</v>
      </c>
      <c r="AE17" s="17" t="str">
        <f t="shared" si="15"/>
        <v>-0.247858051761128+0.0278806967921046i</v>
      </c>
      <c r="AF17" s="17" t="str">
        <f t="shared" si="16"/>
        <v>0.438262372728283-0.029811857216987i</v>
      </c>
      <c r="AG17" s="17" t="str">
        <f t="shared" si="17"/>
        <v>0.350895161110856-0.00213330669701068i</v>
      </c>
      <c r="AH17" s="17" t="str">
        <f t="shared" si="18"/>
        <v>-0.539317135311373+0.00195857970300021i</v>
      </c>
      <c r="AI17" s="17" t="str">
        <f t="shared" si="19"/>
        <v>0.507342932370165-0.0132376003809668i</v>
      </c>
      <c r="AJ17" s="17" t="str">
        <f t="shared" si="20"/>
        <v>0.122328440153648-0.467907770611942i</v>
      </c>
      <c r="AK17" s="17" t="str">
        <f t="shared" si="21"/>
        <v>-0.902639813938739+0.184188093528852i</v>
      </c>
      <c r="AL17" s="17" t="str">
        <f t="shared" si="22"/>
        <v>1.72170783683845-0.127199338338062i</v>
      </c>
      <c r="AM17" s="17" t="str">
        <f t="shared" si="23"/>
        <v>0.502455332140257-0.0598930757571962i</v>
      </c>
      <c r="AN17" s="17" t="str">
        <f t="shared" si="24"/>
        <v>-0.687474850187572+0.0916081688932772i</v>
      </c>
      <c r="AO17" s="17" t="str">
        <f t="shared" si="25"/>
        <v>1.35015716470643</v>
      </c>
      <c r="AP17" s="17" t="str">
        <f t="shared" si="26"/>
        <v>-0.525172789906555-0.0973770667137841i</v>
      </c>
      <c r="AQ17" s="17" t="str">
        <f t="shared" si="27"/>
        <v>0.766718322358161+0.109032693346814i</v>
      </c>
      <c r="AR17" s="17">
        <f t="shared" si="28"/>
        <v>0.48343242659531066</v>
      </c>
      <c r="AS17" s="17">
        <f t="shared" si="29"/>
        <v>2.02780145814002</v>
      </c>
      <c r="AT17" s="17">
        <f t="shared" si="30"/>
        <v>0</v>
      </c>
      <c r="AU17" s="17">
        <f t="shared" si="31"/>
        <v>0</v>
      </c>
      <c r="AV17" s="17">
        <f t="shared" si="32"/>
        <v>27.698637723679273</v>
      </c>
      <c r="AW17" s="17">
        <f t="shared" si="33"/>
        <v>116.18446524189743</v>
      </c>
      <c r="AY17" s="1">
        <v>27.69864</v>
      </c>
      <c r="AZ17" s="1">
        <v>116.1845</v>
      </c>
    </row>
    <row r="18" spans="1:52" ht="14.25">
      <c r="A18" s="15">
        <v>1</v>
      </c>
      <c r="B18" s="16">
        <v>0</v>
      </c>
      <c r="C18" s="15">
        <v>2.3</v>
      </c>
      <c r="D18" s="16">
        <v>-0.05</v>
      </c>
      <c r="E18" s="17">
        <v>200</v>
      </c>
      <c r="F18" s="15">
        <v>3</v>
      </c>
      <c r="G18" s="16">
        <v>-0.2</v>
      </c>
      <c r="H18" s="17">
        <v>500</v>
      </c>
      <c r="I18" s="15">
        <v>1.46</v>
      </c>
      <c r="J18" s="16">
        <v>0</v>
      </c>
      <c r="K18" s="17">
        <v>1000</v>
      </c>
      <c r="L18" s="15">
        <v>3.85</v>
      </c>
      <c r="M18" s="15">
        <v>-0.02</v>
      </c>
      <c r="N18" s="15">
        <v>70</v>
      </c>
      <c r="O18" s="15">
        <f t="shared" si="34"/>
        <v>5300</v>
      </c>
      <c r="P18" s="17" t="str">
        <f t="shared" si="0"/>
        <v>1</v>
      </c>
      <c r="Q18" s="17" t="str">
        <f t="shared" si="1"/>
        <v>2.3-0.05i</v>
      </c>
      <c r="R18" s="17" t="str">
        <f t="shared" si="2"/>
        <v>3-0.2i</v>
      </c>
      <c r="S18" s="17" t="str">
        <f t="shared" si="3"/>
        <v>1.46</v>
      </c>
      <c r="T18" s="17" t="str">
        <f t="shared" si="4"/>
        <v>3.85-0.02i</v>
      </c>
      <c r="U18" s="17" t="str">
        <f t="shared" si="5"/>
        <v>1.22173047639603</v>
      </c>
      <c r="V18" s="17" t="str">
        <f t="shared" si="6"/>
        <v>0.34202014332567</v>
      </c>
      <c r="W18" s="17" t="str">
        <f t="shared" si="7"/>
        <v>0.91286873557996-0.00397136136476469i</v>
      </c>
      <c r="X18" s="17" t="str">
        <f t="shared" si="8"/>
        <v>0.95038492459333-0.006821603669451i</v>
      </c>
      <c r="Y18" s="17" t="str">
        <f t="shared" si="9"/>
        <v>0.765340938981253</v>
      </c>
      <c r="Z18" s="17" t="str">
        <f t="shared" si="10"/>
        <v>0.969758644260474-0.000319104068282549i</v>
      </c>
      <c r="AA18" s="17" t="str">
        <f t="shared" si="11"/>
        <v>-0.0741624693029445-0.00864506881194564i</v>
      </c>
      <c r="AB18" s="17" t="str">
        <f t="shared" si="12"/>
        <v>-0.719959613097582+0.00628320133571865i</v>
      </c>
      <c r="AC18" s="17" t="str">
        <f t="shared" si="13"/>
        <v>0.113258388225972-0.0207363782826526i</v>
      </c>
      <c r="AD18" s="17" t="str">
        <f t="shared" si="14"/>
        <v>-0.152866823494552+0.0232776879017079i</v>
      </c>
      <c r="AE18" s="17" t="str">
        <f t="shared" si="15"/>
        <v>-0.247858051761128+0.0278806967921046i</v>
      </c>
      <c r="AF18" s="17" t="str">
        <f t="shared" si="16"/>
        <v>0.438262372728283-0.029811857216987i</v>
      </c>
      <c r="AG18" s="17" t="str">
        <f t="shared" si="17"/>
        <v>0.350895161110856-0.00213330669701068i</v>
      </c>
      <c r="AH18" s="17" t="str">
        <f t="shared" si="18"/>
        <v>-0.539317135311373+0.00195857970300021i</v>
      </c>
      <c r="AI18" s="17" t="str">
        <f t="shared" si="19"/>
        <v>0.497770424212237-0.0129878343360429i</v>
      </c>
      <c r="AJ18" s="17" t="str">
        <f t="shared" si="20"/>
        <v>0.161986585857892-0.448624190880388i</v>
      </c>
      <c r="AK18" s="17" t="str">
        <f t="shared" si="21"/>
        <v>-0.908457646228122+0.169880567100954i</v>
      </c>
      <c r="AL18" s="17" t="str">
        <f t="shared" si="22"/>
        <v>1.6892227833132-0.12479935082225i</v>
      </c>
      <c r="AM18" s="17" t="str">
        <f t="shared" si="23"/>
        <v>0.503560149289844-0.0258539203977383i</v>
      </c>
      <c r="AN18" s="17" t="str">
        <f t="shared" si="24"/>
        <v>-0.690729348417805+0.050283372396313i</v>
      </c>
      <c r="AO18" s="17" t="str">
        <f t="shared" si="25"/>
        <v>1.32468250122141</v>
      </c>
      <c r="AP18" s="17" t="str">
        <f t="shared" si="26"/>
        <v>-0.519328455575875-0.110458625945336i</v>
      </c>
      <c r="AQ18" s="17" t="str">
        <f t="shared" si="27"/>
        <v>0.761668351468607+0.123039450180782i</v>
      </c>
      <c r="AR18" s="17">
        <f t="shared" si="28"/>
        <v>0.47643674371663153</v>
      </c>
      <c r="AS18" s="17">
        <f t="shared" si="29"/>
        <v>2.10216627907669</v>
      </c>
      <c r="AT18" s="17">
        <f t="shared" si="30"/>
        <v>0</v>
      </c>
      <c r="AU18" s="17">
        <f t="shared" si="31"/>
        <v>0</v>
      </c>
      <c r="AV18" s="17">
        <f t="shared" si="32"/>
        <v>27.29781461991903</v>
      </c>
      <c r="AW18" s="17">
        <f t="shared" si="33"/>
        <v>120.44525562581472</v>
      </c>
      <c r="AY18" s="1">
        <v>27.29782</v>
      </c>
      <c r="AZ18" s="1">
        <v>120.4453</v>
      </c>
    </row>
    <row r="19" spans="1:52" ht="14.25">
      <c r="A19" s="15">
        <v>1</v>
      </c>
      <c r="B19" s="16">
        <v>0</v>
      </c>
      <c r="C19" s="15">
        <v>2.3</v>
      </c>
      <c r="D19" s="16">
        <v>-0.05</v>
      </c>
      <c r="E19" s="17">
        <v>200</v>
      </c>
      <c r="F19" s="15">
        <v>3</v>
      </c>
      <c r="G19" s="16">
        <v>-0.2</v>
      </c>
      <c r="H19" s="17">
        <v>500</v>
      </c>
      <c r="I19" s="15">
        <v>1.46</v>
      </c>
      <c r="J19" s="16">
        <v>0</v>
      </c>
      <c r="K19" s="17">
        <v>1000</v>
      </c>
      <c r="L19" s="15">
        <v>3.85</v>
      </c>
      <c r="M19" s="15">
        <v>-0.02</v>
      </c>
      <c r="N19" s="15">
        <v>70</v>
      </c>
      <c r="O19" s="15">
        <f t="shared" si="34"/>
        <v>5400</v>
      </c>
      <c r="P19" s="17" t="str">
        <f t="shared" si="0"/>
        <v>1</v>
      </c>
      <c r="Q19" s="17" t="str">
        <f t="shared" si="1"/>
        <v>2.3-0.05i</v>
      </c>
      <c r="R19" s="17" t="str">
        <f t="shared" si="2"/>
        <v>3-0.2i</v>
      </c>
      <c r="S19" s="17" t="str">
        <f t="shared" si="3"/>
        <v>1.46</v>
      </c>
      <c r="T19" s="17" t="str">
        <f t="shared" si="4"/>
        <v>3.85-0.02i</v>
      </c>
      <c r="U19" s="17" t="str">
        <f t="shared" si="5"/>
        <v>1.22173047639603</v>
      </c>
      <c r="V19" s="17" t="str">
        <f t="shared" si="6"/>
        <v>0.34202014332567</v>
      </c>
      <c r="W19" s="17" t="str">
        <f t="shared" si="7"/>
        <v>0.91286873557996-0.00397136136476469i</v>
      </c>
      <c r="X19" s="17" t="str">
        <f t="shared" si="8"/>
        <v>0.95038492459333-0.006821603669451i</v>
      </c>
      <c r="Y19" s="17" t="str">
        <f t="shared" si="9"/>
        <v>0.765340938981253</v>
      </c>
      <c r="Z19" s="17" t="str">
        <f t="shared" si="10"/>
        <v>0.969758644260474-0.000319104068282549i</v>
      </c>
      <c r="AA19" s="17" t="str">
        <f t="shared" si="11"/>
        <v>-0.0741624693029445-0.00864506881194564i</v>
      </c>
      <c r="AB19" s="17" t="str">
        <f t="shared" si="12"/>
        <v>-0.719959613097582+0.00628320133571865i</v>
      </c>
      <c r="AC19" s="17" t="str">
        <f t="shared" si="13"/>
        <v>0.113258388225972-0.0207363782826526i</v>
      </c>
      <c r="AD19" s="17" t="str">
        <f t="shared" si="14"/>
        <v>-0.152866823494552+0.0232776879017079i</v>
      </c>
      <c r="AE19" s="17" t="str">
        <f t="shared" si="15"/>
        <v>-0.247858051761128+0.0278806967921046i</v>
      </c>
      <c r="AF19" s="17" t="str">
        <f t="shared" si="16"/>
        <v>0.438262372728283-0.029811857216987i</v>
      </c>
      <c r="AG19" s="17" t="str">
        <f t="shared" si="17"/>
        <v>0.350895161110856-0.00213330669701068i</v>
      </c>
      <c r="AH19" s="17" t="str">
        <f t="shared" si="18"/>
        <v>-0.539317135311373+0.00195857970300021i</v>
      </c>
      <c r="AI19" s="17" t="str">
        <f t="shared" si="19"/>
        <v>0.488552453393492-0.0127473188853755i</v>
      </c>
      <c r="AJ19" s="17" t="str">
        <f t="shared" si="20"/>
        <v>0.198136506421986-0.426079995585291i</v>
      </c>
      <c r="AK19" s="17" t="str">
        <f t="shared" si="21"/>
        <v>-0.913251662153876+0.156401561730514i</v>
      </c>
      <c r="AL19" s="17" t="str">
        <f t="shared" si="22"/>
        <v>1.65794087991851-0.122488251732949i</v>
      </c>
      <c r="AM19" s="17" t="str">
        <f t="shared" si="23"/>
        <v>0.501776706378085+0.00684859158395475i</v>
      </c>
      <c r="AN19" s="17" t="str">
        <f t="shared" si="24"/>
        <v>-0.690986509758312+0.0103853426521333i</v>
      </c>
      <c r="AO19" s="17" t="str">
        <f t="shared" si="25"/>
        <v>1.30015134379138</v>
      </c>
      <c r="AP19" s="17" t="str">
        <f t="shared" si="26"/>
        <v>-0.513154935944435-0.122839658727403i</v>
      </c>
      <c r="AQ19" s="17" t="str">
        <f t="shared" si="27"/>
        <v>0.756345824872997+0.136453311688522i</v>
      </c>
      <c r="AR19" s="17">
        <f t="shared" si="28"/>
        <v>0.469349073410345</v>
      </c>
      <c r="AS19" s="17">
        <f t="shared" si="29"/>
        <v>2.1756844324594</v>
      </c>
      <c r="AT19" s="17">
        <f t="shared" si="30"/>
        <v>0</v>
      </c>
      <c r="AU19" s="17">
        <f t="shared" si="31"/>
        <v>0</v>
      </c>
      <c r="AV19" s="17">
        <f t="shared" si="32"/>
        <v>26.891721024788616</v>
      </c>
      <c r="AW19" s="17">
        <f t="shared" si="33"/>
        <v>124.65753553223942</v>
      </c>
      <c r="AY19" s="1">
        <v>26.89172</v>
      </c>
      <c r="AZ19" s="1">
        <v>124.6575</v>
      </c>
    </row>
    <row r="20" spans="1:52" ht="14.25">
      <c r="A20" s="15">
        <v>1</v>
      </c>
      <c r="B20" s="16">
        <v>0</v>
      </c>
      <c r="C20" s="15">
        <v>2.3</v>
      </c>
      <c r="D20" s="16">
        <v>-0.05</v>
      </c>
      <c r="E20" s="17">
        <v>200</v>
      </c>
      <c r="F20" s="15">
        <v>3</v>
      </c>
      <c r="G20" s="16">
        <v>-0.2</v>
      </c>
      <c r="H20" s="17">
        <v>500</v>
      </c>
      <c r="I20" s="15">
        <v>1.46</v>
      </c>
      <c r="J20" s="16">
        <v>0</v>
      </c>
      <c r="K20" s="17">
        <v>1000</v>
      </c>
      <c r="L20" s="15">
        <v>3.85</v>
      </c>
      <c r="M20" s="15">
        <v>-0.02</v>
      </c>
      <c r="N20" s="15">
        <v>70</v>
      </c>
      <c r="O20" s="15">
        <f t="shared" si="34"/>
        <v>5500</v>
      </c>
      <c r="P20" s="17" t="str">
        <f t="shared" si="0"/>
        <v>1</v>
      </c>
      <c r="Q20" s="17" t="str">
        <f t="shared" si="1"/>
        <v>2.3-0.05i</v>
      </c>
      <c r="R20" s="17" t="str">
        <f t="shared" si="2"/>
        <v>3-0.2i</v>
      </c>
      <c r="S20" s="17" t="str">
        <f t="shared" si="3"/>
        <v>1.46</v>
      </c>
      <c r="T20" s="17" t="str">
        <f t="shared" si="4"/>
        <v>3.85-0.02i</v>
      </c>
      <c r="U20" s="17" t="str">
        <f t="shared" si="5"/>
        <v>1.22173047639603</v>
      </c>
      <c r="V20" s="17" t="str">
        <f t="shared" si="6"/>
        <v>0.34202014332567</v>
      </c>
      <c r="W20" s="17" t="str">
        <f t="shared" si="7"/>
        <v>0.91286873557996-0.00397136136476469i</v>
      </c>
      <c r="X20" s="17" t="str">
        <f t="shared" si="8"/>
        <v>0.95038492459333-0.006821603669451i</v>
      </c>
      <c r="Y20" s="17" t="str">
        <f t="shared" si="9"/>
        <v>0.765340938981253</v>
      </c>
      <c r="Z20" s="17" t="str">
        <f t="shared" si="10"/>
        <v>0.969758644260474-0.000319104068282549i</v>
      </c>
      <c r="AA20" s="17" t="str">
        <f t="shared" si="11"/>
        <v>-0.0741624693029445-0.00864506881194564i</v>
      </c>
      <c r="AB20" s="17" t="str">
        <f t="shared" si="12"/>
        <v>-0.719959613097582+0.00628320133571865i</v>
      </c>
      <c r="AC20" s="17" t="str">
        <f t="shared" si="13"/>
        <v>0.113258388225972-0.0207363782826526i</v>
      </c>
      <c r="AD20" s="17" t="str">
        <f t="shared" si="14"/>
        <v>-0.152866823494552+0.0232776879017079i</v>
      </c>
      <c r="AE20" s="17" t="str">
        <f t="shared" si="15"/>
        <v>-0.247858051761128+0.0278806967921046i</v>
      </c>
      <c r="AF20" s="17" t="str">
        <f t="shared" si="16"/>
        <v>0.438262372728283-0.029811857216987i</v>
      </c>
      <c r="AG20" s="17" t="str">
        <f t="shared" si="17"/>
        <v>0.350895161110856-0.00213330669701068i</v>
      </c>
      <c r="AH20" s="17" t="str">
        <f t="shared" si="18"/>
        <v>-0.539317135311373+0.00195857970300021i</v>
      </c>
      <c r="AI20" s="17" t="str">
        <f t="shared" si="19"/>
        <v>0.47966968151361-0.0125155494510959i</v>
      </c>
      <c r="AJ20" s="17" t="str">
        <f t="shared" si="20"/>
        <v>0.230670769094833-0.400858019375893i</v>
      </c>
      <c r="AK20" s="17" t="str">
        <f t="shared" si="21"/>
        <v>-0.917194868141906+0.143666820936749i</v>
      </c>
      <c r="AL20" s="17" t="str">
        <f t="shared" si="22"/>
        <v>1.62779650028363-0.120261192610532i</v>
      </c>
      <c r="AM20" s="17" t="str">
        <f t="shared" si="23"/>
        <v>0.497427990172668+0.0380792558978039i</v>
      </c>
      <c r="AN20" s="17" t="str">
        <f t="shared" si="24"/>
        <v>-0.688560880933378-0.028005814901596i</v>
      </c>
      <c r="AO20" s="17" t="str">
        <f t="shared" si="25"/>
        <v>1.27651222844972</v>
      </c>
      <c r="AP20" s="17" t="str">
        <f t="shared" si="26"/>
        <v>-0.506703331856627-0.13455161338101i</v>
      </c>
      <c r="AQ20" s="17" t="str">
        <f t="shared" si="27"/>
        <v>0.750783168233603+0.149305002596451i</v>
      </c>
      <c r="AR20" s="17">
        <f t="shared" si="28"/>
        <v>0.46218148903959705</v>
      </c>
      <c r="AS20" s="17">
        <f t="shared" si="29"/>
        <v>2.24833782223128</v>
      </c>
      <c r="AT20" s="17">
        <f t="shared" si="30"/>
        <v>0</v>
      </c>
      <c r="AU20" s="17">
        <f t="shared" si="31"/>
        <v>0</v>
      </c>
      <c r="AV20" s="17">
        <f t="shared" si="32"/>
        <v>26.481048691040826</v>
      </c>
      <c r="AW20" s="17">
        <f t="shared" si="33"/>
        <v>128.8202681334871</v>
      </c>
      <c r="AY20" s="1">
        <v>26.48105</v>
      </c>
      <c r="AZ20" s="1">
        <v>128.8203</v>
      </c>
    </row>
    <row r="21" spans="1:52" ht="14.25">
      <c r="A21" s="15">
        <v>1</v>
      </c>
      <c r="B21" s="16">
        <v>0</v>
      </c>
      <c r="C21" s="15">
        <v>2.3</v>
      </c>
      <c r="D21" s="16">
        <v>-0.05</v>
      </c>
      <c r="E21" s="17">
        <v>200</v>
      </c>
      <c r="F21" s="15">
        <v>3</v>
      </c>
      <c r="G21" s="16">
        <v>-0.2</v>
      </c>
      <c r="H21" s="17">
        <v>500</v>
      </c>
      <c r="I21" s="15">
        <v>1.46</v>
      </c>
      <c r="J21" s="16">
        <v>0</v>
      </c>
      <c r="K21" s="17">
        <v>1000</v>
      </c>
      <c r="L21" s="15">
        <v>3.85</v>
      </c>
      <c r="M21" s="15">
        <v>-0.02</v>
      </c>
      <c r="N21" s="15">
        <v>70</v>
      </c>
      <c r="O21" s="15">
        <f t="shared" si="34"/>
        <v>5600</v>
      </c>
      <c r="P21" s="17" t="str">
        <f t="shared" si="0"/>
        <v>1</v>
      </c>
      <c r="Q21" s="17" t="str">
        <f t="shared" si="1"/>
        <v>2.3-0.05i</v>
      </c>
      <c r="R21" s="17" t="str">
        <f t="shared" si="2"/>
        <v>3-0.2i</v>
      </c>
      <c r="S21" s="17" t="str">
        <f t="shared" si="3"/>
        <v>1.46</v>
      </c>
      <c r="T21" s="17" t="str">
        <f t="shared" si="4"/>
        <v>3.85-0.02i</v>
      </c>
      <c r="U21" s="17" t="str">
        <f t="shared" si="5"/>
        <v>1.22173047639603</v>
      </c>
      <c r="V21" s="17" t="str">
        <f t="shared" si="6"/>
        <v>0.34202014332567</v>
      </c>
      <c r="W21" s="17" t="str">
        <f t="shared" si="7"/>
        <v>0.91286873557996-0.00397136136476469i</v>
      </c>
      <c r="X21" s="17" t="str">
        <f t="shared" si="8"/>
        <v>0.95038492459333-0.006821603669451i</v>
      </c>
      <c r="Y21" s="17" t="str">
        <f t="shared" si="9"/>
        <v>0.765340938981253</v>
      </c>
      <c r="Z21" s="17" t="str">
        <f t="shared" si="10"/>
        <v>0.969758644260474-0.000319104068282549i</v>
      </c>
      <c r="AA21" s="17" t="str">
        <f t="shared" si="11"/>
        <v>-0.0741624693029445-0.00864506881194564i</v>
      </c>
      <c r="AB21" s="17" t="str">
        <f t="shared" si="12"/>
        <v>-0.719959613097582+0.00628320133571865i</v>
      </c>
      <c r="AC21" s="17" t="str">
        <f t="shared" si="13"/>
        <v>0.113258388225972-0.0207363782826526i</v>
      </c>
      <c r="AD21" s="17" t="str">
        <f t="shared" si="14"/>
        <v>-0.152866823494552+0.0232776879017079i</v>
      </c>
      <c r="AE21" s="17" t="str">
        <f t="shared" si="15"/>
        <v>-0.247858051761128+0.0278806967921046i</v>
      </c>
      <c r="AF21" s="17" t="str">
        <f t="shared" si="16"/>
        <v>0.438262372728283-0.029811857216987i</v>
      </c>
      <c r="AG21" s="17" t="str">
        <f t="shared" si="17"/>
        <v>0.350895161110856-0.00213330669701068i</v>
      </c>
      <c r="AH21" s="17" t="str">
        <f t="shared" si="18"/>
        <v>-0.539317135311373+0.00195857970300021i</v>
      </c>
      <c r="AI21" s="17" t="str">
        <f t="shared" si="19"/>
        <v>0.471104151486581-0.0122920574966121i</v>
      </c>
      <c r="AJ21" s="17" t="str">
        <f t="shared" si="20"/>
        <v>0.25955211301722-0.373499790933984i</v>
      </c>
      <c r="AK21" s="17" t="str">
        <f t="shared" si="21"/>
        <v>-0.92042303544625+0.131600430387285i</v>
      </c>
      <c r="AL21" s="17" t="str">
        <f t="shared" si="22"/>
        <v>1.59872870563571-0.118113671313915i</v>
      </c>
      <c r="AM21" s="17" t="str">
        <f t="shared" si="23"/>
        <v>0.490813108066155+0.0677421219968732i</v>
      </c>
      <c r="AN21" s="17" t="str">
        <f t="shared" si="24"/>
        <v>-0.683735614927225-0.0648368470294081i</v>
      </c>
      <c r="AO21" s="17" t="str">
        <f t="shared" si="25"/>
        <v>1.2537173672274</v>
      </c>
      <c r="AP21" s="17" t="str">
        <f t="shared" si="26"/>
        <v>-0.500018810791359-0.145625168720961i</v>
      </c>
      <c r="AQ21" s="17" t="str">
        <f t="shared" si="27"/>
        <v>0.745009059856967+0.161622909462951i</v>
      </c>
      <c r="AR21" s="17">
        <f t="shared" si="28"/>
        <v>0.4549520412786444</v>
      </c>
      <c r="AS21" s="17">
        <f t="shared" si="29"/>
        <v>2.3201197894558</v>
      </c>
      <c r="AT21" s="17">
        <f t="shared" si="30"/>
        <v>0</v>
      </c>
      <c r="AU21" s="17">
        <f t="shared" si="31"/>
        <v>0</v>
      </c>
      <c r="AV21" s="17">
        <f t="shared" si="32"/>
        <v>26.066831846127936</v>
      </c>
      <c r="AW21" s="17">
        <f t="shared" si="33"/>
        <v>132.9330719005985</v>
      </c>
      <c r="AY21" s="1">
        <v>26.06683</v>
      </c>
      <c r="AZ21" s="1">
        <v>132.9331</v>
      </c>
    </row>
    <row r="22" spans="1:52" ht="14.25">
      <c r="A22" s="15">
        <v>1</v>
      </c>
      <c r="B22" s="16">
        <v>0</v>
      </c>
      <c r="C22" s="15">
        <v>2.3</v>
      </c>
      <c r="D22" s="16">
        <v>-0.05</v>
      </c>
      <c r="E22" s="17">
        <v>200</v>
      </c>
      <c r="F22" s="15">
        <v>3</v>
      </c>
      <c r="G22" s="16">
        <v>-0.2</v>
      </c>
      <c r="H22" s="17">
        <v>500</v>
      </c>
      <c r="I22" s="15">
        <v>1.46</v>
      </c>
      <c r="J22" s="16">
        <v>0</v>
      </c>
      <c r="K22" s="17">
        <v>1000</v>
      </c>
      <c r="L22" s="15">
        <v>3.85</v>
      </c>
      <c r="M22" s="15">
        <v>-0.02</v>
      </c>
      <c r="N22" s="15">
        <v>70</v>
      </c>
      <c r="O22" s="15">
        <f t="shared" si="34"/>
        <v>5700</v>
      </c>
      <c r="P22" s="17" t="str">
        <f t="shared" si="0"/>
        <v>1</v>
      </c>
      <c r="Q22" s="17" t="str">
        <f t="shared" si="1"/>
        <v>2.3-0.05i</v>
      </c>
      <c r="R22" s="17" t="str">
        <f t="shared" si="2"/>
        <v>3-0.2i</v>
      </c>
      <c r="S22" s="17" t="str">
        <f t="shared" si="3"/>
        <v>1.46</v>
      </c>
      <c r="T22" s="17" t="str">
        <f t="shared" si="4"/>
        <v>3.85-0.02i</v>
      </c>
      <c r="U22" s="17" t="str">
        <f t="shared" si="5"/>
        <v>1.22173047639603</v>
      </c>
      <c r="V22" s="17" t="str">
        <f t="shared" si="6"/>
        <v>0.34202014332567</v>
      </c>
      <c r="W22" s="17" t="str">
        <f t="shared" si="7"/>
        <v>0.91286873557996-0.00397136136476469i</v>
      </c>
      <c r="X22" s="17" t="str">
        <f t="shared" si="8"/>
        <v>0.95038492459333-0.006821603669451i</v>
      </c>
      <c r="Y22" s="17" t="str">
        <f t="shared" si="9"/>
        <v>0.765340938981253</v>
      </c>
      <c r="Z22" s="17" t="str">
        <f t="shared" si="10"/>
        <v>0.969758644260474-0.000319104068282549i</v>
      </c>
      <c r="AA22" s="17" t="str">
        <f t="shared" si="11"/>
        <v>-0.0741624693029445-0.00864506881194564i</v>
      </c>
      <c r="AB22" s="17" t="str">
        <f t="shared" si="12"/>
        <v>-0.719959613097582+0.00628320133571865i</v>
      </c>
      <c r="AC22" s="17" t="str">
        <f t="shared" si="13"/>
        <v>0.113258388225972-0.0207363782826526i</v>
      </c>
      <c r="AD22" s="17" t="str">
        <f t="shared" si="14"/>
        <v>-0.152866823494552+0.0232776879017079i</v>
      </c>
      <c r="AE22" s="17" t="str">
        <f t="shared" si="15"/>
        <v>-0.247858051761128+0.0278806967921046i</v>
      </c>
      <c r="AF22" s="17" t="str">
        <f t="shared" si="16"/>
        <v>0.438262372728283-0.029811857216987i</v>
      </c>
      <c r="AG22" s="17" t="str">
        <f t="shared" si="17"/>
        <v>0.350895161110856-0.00213330669701068i</v>
      </c>
      <c r="AH22" s="17" t="str">
        <f t="shared" si="18"/>
        <v>-0.539317135311373+0.00195857970300021i</v>
      </c>
      <c r="AI22" s="17" t="str">
        <f t="shared" si="19"/>
        <v>0.462839166372782-0.0120764073650926i</v>
      </c>
      <c r="AJ22" s="17" t="str">
        <f t="shared" si="20"/>
        <v>0.284801636868554-0.34450309600925i</v>
      </c>
      <c r="AK22" s="17" t="str">
        <f t="shared" si="21"/>
        <v>-0.923043743818381+0.120134766403436i</v>
      </c>
      <c r="AL22" s="17" t="str">
        <f t="shared" si="22"/>
        <v>1.57068083360701-0.116041501641741i</v>
      </c>
      <c r="AM22" s="17" t="str">
        <f t="shared" si="23"/>
        <v>0.482207729573058+0.095773218370383i</v>
      </c>
      <c r="AN22" s="17" t="str">
        <f t="shared" si="24"/>
        <v>-0.676765746568443-0.100075371462794i</v>
      </c>
      <c r="AO22" s="17" t="str">
        <f t="shared" si="25"/>
        <v>1.2317223256971</v>
      </c>
      <c r="AP22" s="17" t="str">
        <f t="shared" si="26"/>
        <v>-0.493141328598986-0.156090091437387i</v>
      </c>
      <c r="AQ22" s="17" t="str">
        <f t="shared" si="27"/>
        <v>0.739048963701407+0.173433308395919i</v>
      </c>
      <c r="AR22" s="17">
        <f t="shared" si="28"/>
        <v>0.4476822189182176</v>
      </c>
      <c r="AS22" s="17">
        <f t="shared" si="29"/>
        <v>2.39103182751062</v>
      </c>
      <c r="AT22" s="17">
        <f t="shared" si="30"/>
        <v>0</v>
      </c>
      <c r="AU22" s="17">
        <f t="shared" si="31"/>
        <v>0</v>
      </c>
      <c r="AV22" s="17">
        <f t="shared" si="32"/>
        <v>25.650301707065648</v>
      </c>
      <c r="AW22" s="17">
        <f t="shared" si="33"/>
        <v>136.99603239781075</v>
      </c>
      <c r="AY22" s="1">
        <v>25.6503</v>
      </c>
      <c r="AZ22" s="1">
        <v>136.996</v>
      </c>
    </row>
    <row r="23" spans="1:52" ht="14.25">
      <c r="A23" s="15">
        <v>1</v>
      </c>
      <c r="B23" s="16">
        <v>0</v>
      </c>
      <c r="C23" s="15">
        <v>2.3</v>
      </c>
      <c r="D23" s="16">
        <v>-0.05</v>
      </c>
      <c r="E23" s="17">
        <v>200</v>
      </c>
      <c r="F23" s="15">
        <v>3</v>
      </c>
      <c r="G23" s="16">
        <v>-0.2</v>
      </c>
      <c r="H23" s="17">
        <v>500</v>
      </c>
      <c r="I23" s="15">
        <v>1.46</v>
      </c>
      <c r="J23" s="16">
        <v>0</v>
      </c>
      <c r="K23" s="17">
        <v>1000</v>
      </c>
      <c r="L23" s="15">
        <v>3.85</v>
      </c>
      <c r="M23" s="15">
        <v>-0.02</v>
      </c>
      <c r="N23" s="15">
        <v>70</v>
      </c>
      <c r="O23" s="15">
        <f t="shared" si="34"/>
        <v>5800</v>
      </c>
      <c r="P23" s="17" t="str">
        <f t="shared" si="0"/>
        <v>1</v>
      </c>
      <c r="Q23" s="17" t="str">
        <f t="shared" si="1"/>
        <v>2.3-0.05i</v>
      </c>
      <c r="R23" s="17" t="str">
        <f t="shared" si="2"/>
        <v>3-0.2i</v>
      </c>
      <c r="S23" s="17" t="str">
        <f t="shared" si="3"/>
        <v>1.46</v>
      </c>
      <c r="T23" s="17" t="str">
        <f t="shared" si="4"/>
        <v>3.85-0.02i</v>
      </c>
      <c r="U23" s="17" t="str">
        <f t="shared" si="5"/>
        <v>1.22173047639603</v>
      </c>
      <c r="V23" s="17" t="str">
        <f t="shared" si="6"/>
        <v>0.34202014332567</v>
      </c>
      <c r="W23" s="17" t="str">
        <f t="shared" si="7"/>
        <v>0.91286873557996-0.00397136136476469i</v>
      </c>
      <c r="X23" s="17" t="str">
        <f t="shared" si="8"/>
        <v>0.95038492459333-0.006821603669451i</v>
      </c>
      <c r="Y23" s="17" t="str">
        <f t="shared" si="9"/>
        <v>0.765340938981253</v>
      </c>
      <c r="Z23" s="17" t="str">
        <f t="shared" si="10"/>
        <v>0.969758644260474-0.000319104068282549i</v>
      </c>
      <c r="AA23" s="17" t="str">
        <f t="shared" si="11"/>
        <v>-0.0741624693029445-0.00864506881194564i</v>
      </c>
      <c r="AB23" s="17" t="str">
        <f t="shared" si="12"/>
        <v>-0.719959613097582+0.00628320133571865i</v>
      </c>
      <c r="AC23" s="17" t="str">
        <f t="shared" si="13"/>
        <v>0.113258388225972-0.0207363782826526i</v>
      </c>
      <c r="AD23" s="17" t="str">
        <f t="shared" si="14"/>
        <v>-0.152866823494552+0.0232776879017079i</v>
      </c>
      <c r="AE23" s="17" t="str">
        <f t="shared" si="15"/>
        <v>-0.247858051761128+0.0278806967921046i</v>
      </c>
      <c r="AF23" s="17" t="str">
        <f t="shared" si="16"/>
        <v>0.438262372728283-0.029811857216987i</v>
      </c>
      <c r="AG23" s="17" t="str">
        <f t="shared" si="17"/>
        <v>0.350895161110856-0.00213330669701068i</v>
      </c>
      <c r="AH23" s="17" t="str">
        <f t="shared" si="18"/>
        <v>-0.539317135311373+0.00195857970300021i</v>
      </c>
      <c r="AI23" s="17" t="str">
        <f t="shared" si="19"/>
        <v>0.454859180745665-0.0118681934450048i</v>
      </c>
      <c r="AJ23" s="17" t="str">
        <f t="shared" si="20"/>
        <v>0.306488265663147-0.314320910917416i</v>
      </c>
      <c r="AK23" s="17" t="str">
        <f t="shared" si="21"/>
        <v>-0.92514299906972+0.109209969108822i</v>
      </c>
      <c r="AL23" s="17" t="str">
        <f t="shared" si="22"/>
        <v>1.5436001295793-0.114040786096194i</v>
      </c>
      <c r="AM23" s="17" t="str">
        <f t="shared" si="23"/>
        <v>0.471865001538832+0.122134582324991i</v>
      </c>
      <c r="AN23" s="17" t="str">
        <f t="shared" si="24"/>
        <v>-0.667881253694991-0.133705231794108i</v>
      </c>
      <c r="AO23" s="17" t="str">
        <f t="shared" si="25"/>
        <v>1.21048573387473</v>
      </c>
      <c r="AP23" s="17" t="str">
        <f t="shared" si="26"/>
        <v>-0.486106254281151-0.165975141440108i</v>
      </c>
      <c r="AQ23" s="17" t="str">
        <f t="shared" si="27"/>
        <v>0.732925573147219+0.184760569653797i</v>
      </c>
      <c r="AR23" s="17">
        <f t="shared" si="28"/>
        <v>0.44039524616024583</v>
      </c>
      <c r="AS23" s="17">
        <f t="shared" si="29"/>
        <v>2.46108112275771</v>
      </c>
      <c r="AT23" s="17">
        <f t="shared" si="30"/>
        <v>0</v>
      </c>
      <c r="AU23" s="17">
        <f t="shared" si="31"/>
        <v>0</v>
      </c>
      <c r="AV23" s="17">
        <f t="shared" si="32"/>
        <v>25.23278892260706</v>
      </c>
      <c r="AW23" s="17">
        <f t="shared" si="33"/>
        <v>141.00956137333483</v>
      </c>
      <c r="AY23" s="1">
        <v>25.23279</v>
      </c>
      <c r="AZ23" s="1">
        <v>141.0096</v>
      </c>
    </row>
    <row r="24" spans="1:52" ht="14.25">
      <c r="A24" s="15">
        <v>1</v>
      </c>
      <c r="B24" s="16">
        <v>0</v>
      </c>
      <c r="C24" s="15">
        <v>2.3</v>
      </c>
      <c r="D24" s="16">
        <v>-0.05</v>
      </c>
      <c r="E24" s="17">
        <v>200</v>
      </c>
      <c r="F24" s="15">
        <v>3</v>
      </c>
      <c r="G24" s="16">
        <v>-0.2</v>
      </c>
      <c r="H24" s="17">
        <v>500</v>
      </c>
      <c r="I24" s="15">
        <v>1.46</v>
      </c>
      <c r="J24" s="16">
        <v>0</v>
      </c>
      <c r="K24" s="17">
        <v>1000</v>
      </c>
      <c r="L24" s="15">
        <v>3.85</v>
      </c>
      <c r="M24" s="15">
        <v>-0.02</v>
      </c>
      <c r="N24" s="15">
        <v>70</v>
      </c>
      <c r="O24" s="15">
        <f t="shared" si="34"/>
        <v>5900</v>
      </c>
      <c r="P24" s="17" t="str">
        <f t="shared" si="0"/>
        <v>1</v>
      </c>
      <c r="Q24" s="17" t="str">
        <f t="shared" si="1"/>
        <v>2.3-0.05i</v>
      </c>
      <c r="R24" s="17" t="str">
        <f t="shared" si="2"/>
        <v>3-0.2i</v>
      </c>
      <c r="S24" s="17" t="str">
        <f t="shared" si="3"/>
        <v>1.46</v>
      </c>
      <c r="T24" s="17" t="str">
        <f t="shared" si="4"/>
        <v>3.85-0.02i</v>
      </c>
      <c r="U24" s="17" t="str">
        <f t="shared" si="5"/>
        <v>1.22173047639603</v>
      </c>
      <c r="V24" s="17" t="str">
        <f t="shared" si="6"/>
        <v>0.34202014332567</v>
      </c>
      <c r="W24" s="17" t="str">
        <f t="shared" si="7"/>
        <v>0.91286873557996-0.00397136136476469i</v>
      </c>
      <c r="X24" s="17" t="str">
        <f t="shared" si="8"/>
        <v>0.95038492459333-0.006821603669451i</v>
      </c>
      <c r="Y24" s="17" t="str">
        <f t="shared" si="9"/>
        <v>0.765340938981253</v>
      </c>
      <c r="Z24" s="17" t="str">
        <f t="shared" si="10"/>
        <v>0.969758644260474-0.000319104068282549i</v>
      </c>
      <c r="AA24" s="17" t="str">
        <f t="shared" si="11"/>
        <v>-0.0741624693029445-0.00864506881194564i</v>
      </c>
      <c r="AB24" s="17" t="str">
        <f t="shared" si="12"/>
        <v>-0.719959613097582+0.00628320133571865i</v>
      </c>
      <c r="AC24" s="17" t="str">
        <f t="shared" si="13"/>
        <v>0.113258388225972-0.0207363782826526i</v>
      </c>
      <c r="AD24" s="17" t="str">
        <f t="shared" si="14"/>
        <v>-0.152866823494552+0.0232776879017079i</v>
      </c>
      <c r="AE24" s="17" t="str">
        <f t="shared" si="15"/>
        <v>-0.247858051761128+0.0278806967921046i</v>
      </c>
      <c r="AF24" s="17" t="str">
        <f t="shared" si="16"/>
        <v>0.438262372728283-0.029811857216987i</v>
      </c>
      <c r="AG24" s="17" t="str">
        <f t="shared" si="17"/>
        <v>0.350895161110856-0.00213330669701068i</v>
      </c>
      <c r="AH24" s="17" t="str">
        <f t="shared" si="18"/>
        <v>-0.539317135311373+0.00195857970300021i</v>
      </c>
      <c r="AI24" s="17" t="str">
        <f t="shared" si="19"/>
        <v>0.447149703105908-0.011667037623903i</v>
      </c>
      <c r="AJ24" s="17" t="str">
        <f t="shared" si="20"/>
        <v>0.324719412522956-0.283361418116249i</v>
      </c>
      <c r="AK24" s="17" t="str">
        <f t="shared" si="21"/>
        <v>-0.926790126355959+0.0987732222940761i</v>
      </c>
      <c r="AL24" s="17" t="str">
        <f t="shared" si="22"/>
        <v>1.51743741551864-0.112107891416597i</v>
      </c>
      <c r="AM24" s="17" t="str">
        <f t="shared" si="23"/>
        <v>0.460016733285771+0.146809365167846i</v>
      </c>
      <c r="AN24" s="17" t="str">
        <f t="shared" si="24"/>
        <v>-0.657289852232083-0.165722888380036i</v>
      </c>
      <c r="AO24" s="17" t="str">
        <f t="shared" si="25"/>
        <v>1.18996902652093</v>
      </c>
      <c r="AP24" s="17" t="str">
        <f t="shared" si="26"/>
        <v>-0.47894491205618-0.17530801340245i</v>
      </c>
      <c r="AQ24" s="17" t="str">
        <f t="shared" si="27"/>
        <v>0.726659182282369+0.195627340910873i</v>
      </c>
      <c r="AR24" s="17">
        <f t="shared" si="28"/>
        <v>0.43311492888258946</v>
      </c>
      <c r="AS24" s="17">
        <f t="shared" si="29"/>
        <v>2.53027870892097</v>
      </c>
      <c r="AT24" s="17">
        <f t="shared" si="30"/>
        <v>0</v>
      </c>
      <c r="AU24" s="17">
        <f t="shared" si="31"/>
        <v>0</v>
      </c>
      <c r="AV24" s="17">
        <f t="shared" si="32"/>
        <v>24.815657469081177</v>
      </c>
      <c r="AW24" s="17">
        <f t="shared" si="33"/>
        <v>144.97429101298252</v>
      </c>
      <c r="AY24" s="1">
        <v>24.81566</v>
      </c>
      <c r="AZ24" s="6">
        <v>144.9743</v>
      </c>
    </row>
    <row r="25" spans="1:52" ht="14.25">
      <c r="A25" s="15">
        <v>1</v>
      </c>
      <c r="B25" s="16">
        <v>0</v>
      </c>
      <c r="C25" s="15">
        <v>2.3</v>
      </c>
      <c r="D25" s="16">
        <v>-0.05</v>
      </c>
      <c r="E25" s="17">
        <v>200</v>
      </c>
      <c r="F25" s="15">
        <v>3</v>
      </c>
      <c r="G25" s="16">
        <v>-0.2</v>
      </c>
      <c r="H25" s="17">
        <v>500</v>
      </c>
      <c r="I25" s="15">
        <v>1.46</v>
      </c>
      <c r="J25" s="16">
        <v>0</v>
      </c>
      <c r="K25" s="17">
        <v>1000</v>
      </c>
      <c r="L25" s="15">
        <v>3.85</v>
      </c>
      <c r="M25" s="15">
        <v>-0.02</v>
      </c>
      <c r="N25" s="15">
        <v>70</v>
      </c>
      <c r="O25" s="15">
        <f t="shared" si="34"/>
        <v>6000</v>
      </c>
      <c r="P25" s="17" t="str">
        <f t="shared" si="0"/>
        <v>1</v>
      </c>
      <c r="Q25" s="17" t="str">
        <f t="shared" si="1"/>
        <v>2.3-0.05i</v>
      </c>
      <c r="R25" s="17" t="str">
        <f t="shared" si="2"/>
        <v>3-0.2i</v>
      </c>
      <c r="S25" s="17" t="str">
        <f t="shared" si="3"/>
        <v>1.46</v>
      </c>
      <c r="T25" s="17" t="str">
        <f t="shared" si="4"/>
        <v>3.85-0.02i</v>
      </c>
      <c r="U25" s="17" t="str">
        <f t="shared" si="5"/>
        <v>1.22173047639603</v>
      </c>
      <c r="V25" s="17" t="str">
        <f t="shared" si="6"/>
        <v>0.34202014332567</v>
      </c>
      <c r="W25" s="17" t="str">
        <f t="shared" si="7"/>
        <v>0.91286873557996-0.00397136136476469i</v>
      </c>
      <c r="X25" s="17" t="str">
        <f t="shared" si="8"/>
        <v>0.95038492459333-0.006821603669451i</v>
      </c>
      <c r="Y25" s="17" t="str">
        <f t="shared" si="9"/>
        <v>0.765340938981253</v>
      </c>
      <c r="Z25" s="17" t="str">
        <f t="shared" si="10"/>
        <v>0.969758644260474-0.000319104068282549i</v>
      </c>
      <c r="AA25" s="17" t="str">
        <f t="shared" si="11"/>
        <v>-0.0741624693029445-0.00864506881194564i</v>
      </c>
      <c r="AB25" s="17" t="str">
        <f t="shared" si="12"/>
        <v>-0.719959613097582+0.00628320133571865i</v>
      </c>
      <c r="AC25" s="17" t="str">
        <f t="shared" si="13"/>
        <v>0.113258388225972-0.0207363782826526i</v>
      </c>
      <c r="AD25" s="17" t="str">
        <f t="shared" si="14"/>
        <v>-0.152866823494552+0.0232776879017079i</v>
      </c>
      <c r="AE25" s="17" t="str">
        <f t="shared" si="15"/>
        <v>-0.247858051761128+0.0278806967921046i</v>
      </c>
      <c r="AF25" s="17" t="str">
        <f t="shared" si="16"/>
        <v>0.438262372728283-0.029811857216987i</v>
      </c>
      <c r="AG25" s="17" t="str">
        <f t="shared" si="17"/>
        <v>0.350895161110856-0.00213330669701068i</v>
      </c>
      <c r="AH25" s="17" t="str">
        <f t="shared" si="18"/>
        <v>-0.539317135311373+0.00195857970300021i</v>
      </c>
      <c r="AI25" s="17" t="str">
        <f t="shared" si="19"/>
        <v>0.439697208054143-0.0114725869968379i</v>
      </c>
      <c r="AJ25" s="17" t="str">
        <f t="shared" si="20"/>
        <v>0.339632753440217-0.251988866863086i</v>
      </c>
      <c r="AK25" s="17" t="str">
        <f t="shared" si="21"/>
        <v>-0.928041426208478+0.088777986897759i</v>
      </c>
      <c r="AL25" s="17" t="str">
        <f t="shared" si="22"/>
        <v>1.49214679192666-0.110239426559654i</v>
      </c>
      <c r="AM25" s="17" t="str">
        <f t="shared" si="23"/>
        <v>0.446874715128579+0.169797818569652i</v>
      </c>
      <c r="AN25" s="17" t="str">
        <f t="shared" si="24"/>
        <v>-0.645179508773671-0.196134612220049i</v>
      </c>
      <c r="AO25" s="17" t="str">
        <f t="shared" si="25"/>
        <v>1.17013620941224</v>
      </c>
      <c r="AP25" s="17" t="str">
        <f t="shared" si="26"/>
        <v>-0.471685052743614-0.184115305543482i</v>
      </c>
      <c r="AQ25" s="17" t="str">
        <f t="shared" si="27"/>
        <v>0.720267998015705+0.206054711091232i</v>
      </c>
      <c r="AR25" s="17">
        <f t="shared" si="28"/>
        <v>0.42586486793079215</v>
      </c>
      <c r="AS25" s="17">
        <f t="shared" si="29"/>
        <v>2.59863807593876</v>
      </c>
      <c r="AT25" s="17">
        <f t="shared" si="30"/>
        <v>0</v>
      </c>
      <c r="AU25" s="17">
        <f t="shared" si="31"/>
        <v>0</v>
      </c>
      <c r="AV25" s="17">
        <f t="shared" si="32"/>
        <v>24.40025957533059</v>
      </c>
      <c r="AW25" s="17">
        <f t="shared" si="33"/>
        <v>148.89099423328767</v>
      </c>
      <c r="AY25" s="1">
        <v>24.40026</v>
      </c>
      <c r="AZ25" s="1">
        <v>148.891</v>
      </c>
    </row>
    <row r="26" spans="1:52" ht="14.25">
      <c r="A26" s="15">
        <v>1</v>
      </c>
      <c r="B26" s="16">
        <v>0</v>
      </c>
      <c r="C26" s="15">
        <v>2.3</v>
      </c>
      <c r="D26" s="16">
        <v>-0.05</v>
      </c>
      <c r="E26" s="17">
        <v>200</v>
      </c>
      <c r="F26" s="15">
        <v>3</v>
      </c>
      <c r="G26" s="16">
        <v>-0.2</v>
      </c>
      <c r="H26" s="17">
        <v>500</v>
      </c>
      <c r="I26" s="15">
        <v>1.46</v>
      </c>
      <c r="J26" s="16">
        <v>0</v>
      </c>
      <c r="K26" s="17">
        <v>1000</v>
      </c>
      <c r="L26" s="15">
        <v>3.85</v>
      </c>
      <c r="M26" s="15">
        <v>-0.02</v>
      </c>
      <c r="N26" s="15">
        <v>70</v>
      </c>
      <c r="O26" s="15">
        <f t="shared" si="34"/>
        <v>6100</v>
      </c>
      <c r="P26" s="17" t="str">
        <f t="shared" si="0"/>
        <v>1</v>
      </c>
      <c r="Q26" s="17" t="str">
        <f t="shared" si="1"/>
        <v>2.3-0.05i</v>
      </c>
      <c r="R26" s="17" t="str">
        <f t="shared" si="2"/>
        <v>3-0.2i</v>
      </c>
      <c r="S26" s="17" t="str">
        <f t="shared" si="3"/>
        <v>1.46</v>
      </c>
      <c r="T26" s="17" t="str">
        <f t="shared" si="4"/>
        <v>3.85-0.02i</v>
      </c>
      <c r="U26" s="17" t="str">
        <f t="shared" si="5"/>
        <v>1.22173047639603</v>
      </c>
      <c r="V26" s="17" t="str">
        <f t="shared" si="6"/>
        <v>0.34202014332567</v>
      </c>
      <c r="W26" s="17" t="str">
        <f t="shared" si="7"/>
        <v>0.91286873557996-0.00397136136476469i</v>
      </c>
      <c r="X26" s="17" t="str">
        <f t="shared" si="8"/>
        <v>0.95038492459333-0.006821603669451i</v>
      </c>
      <c r="Y26" s="17" t="str">
        <f t="shared" si="9"/>
        <v>0.765340938981253</v>
      </c>
      <c r="Z26" s="17" t="str">
        <f t="shared" si="10"/>
        <v>0.969758644260474-0.000319104068282549i</v>
      </c>
      <c r="AA26" s="17" t="str">
        <f t="shared" si="11"/>
        <v>-0.0741624693029445-0.00864506881194564i</v>
      </c>
      <c r="AB26" s="17" t="str">
        <f t="shared" si="12"/>
        <v>-0.719959613097582+0.00628320133571865i</v>
      </c>
      <c r="AC26" s="17" t="str">
        <f t="shared" si="13"/>
        <v>0.113258388225972-0.0207363782826526i</v>
      </c>
      <c r="AD26" s="17" t="str">
        <f t="shared" si="14"/>
        <v>-0.152866823494552+0.0232776879017079i</v>
      </c>
      <c r="AE26" s="17" t="str">
        <f t="shared" si="15"/>
        <v>-0.247858051761128+0.0278806967921046i</v>
      </c>
      <c r="AF26" s="17" t="str">
        <f t="shared" si="16"/>
        <v>0.438262372728283-0.029811857216987i</v>
      </c>
      <c r="AG26" s="17" t="str">
        <f t="shared" si="17"/>
        <v>0.350895161110856-0.00213330669701068i</v>
      </c>
      <c r="AH26" s="17" t="str">
        <f t="shared" si="18"/>
        <v>-0.539317135311373+0.00195857970300021i</v>
      </c>
      <c r="AI26" s="17" t="str">
        <f t="shared" si="19"/>
        <v>0.432489057102435-0.0112845118001685i</v>
      </c>
      <c r="AJ26" s="17" t="str">
        <f t="shared" si="20"/>
        <v>0.351389034775736-0.220525081973109i</v>
      </c>
      <c r="AK26" s="17" t="str">
        <f t="shared" si="21"/>
        <v>-0.928942933921526+0.079183261434943i</v>
      </c>
      <c r="AL26" s="17" t="str">
        <f t="shared" si="22"/>
        <v>1.46768536910819-0.108432222845561i</v>
      </c>
      <c r="AM26" s="17" t="str">
        <f t="shared" si="23"/>
        <v>0.43263208066135+0.191114000200704i</v>
      </c>
      <c r="AN26" s="17" t="str">
        <f t="shared" si="24"/>
        <v>-0.631720675011692-0.224954301260595i</v>
      </c>
      <c r="AO26" s="17" t="str">
        <f t="shared" si="25"/>
        <v>1.15095364860221</v>
      </c>
      <c r="AP26" s="17" t="str">
        <f t="shared" si="26"/>
        <v>-0.46435126463537-0.192422508807616i</v>
      </c>
      <c r="AQ26" s="17" t="str">
        <f t="shared" si="27"/>
        <v>0.713768403651458+0.216062356666808i</v>
      </c>
      <c r="AR26" s="17">
        <f t="shared" si="28"/>
        <v>0.41866792231196653</v>
      </c>
      <c r="AS26" s="17">
        <f t="shared" si="29"/>
        <v>2.66617411582046</v>
      </c>
      <c r="AT26" s="17">
        <f t="shared" si="30"/>
        <v>0</v>
      </c>
      <c r="AU26" s="17">
        <f t="shared" si="31"/>
        <v>0</v>
      </c>
      <c r="AV26" s="17">
        <f t="shared" si="32"/>
        <v>23.987904965986715</v>
      </c>
      <c r="AW26" s="17">
        <f t="shared" si="33"/>
        <v>152.7605242835363</v>
      </c>
      <c r="AY26" s="1">
        <v>23.98791</v>
      </c>
      <c r="AZ26" s="1">
        <v>152.7605</v>
      </c>
    </row>
    <row r="27" spans="1:52" ht="14.25">
      <c r="A27" s="15">
        <v>1</v>
      </c>
      <c r="B27" s="16">
        <v>0</v>
      </c>
      <c r="C27" s="15">
        <v>2.3</v>
      </c>
      <c r="D27" s="16">
        <v>-0.05</v>
      </c>
      <c r="E27" s="17">
        <v>200</v>
      </c>
      <c r="F27" s="15">
        <v>3</v>
      </c>
      <c r="G27" s="16">
        <v>-0.2</v>
      </c>
      <c r="H27" s="17">
        <v>500</v>
      </c>
      <c r="I27" s="15">
        <v>1.46</v>
      </c>
      <c r="J27" s="16">
        <v>0</v>
      </c>
      <c r="K27" s="17">
        <v>1000</v>
      </c>
      <c r="L27" s="15">
        <v>3.85</v>
      </c>
      <c r="M27" s="15">
        <v>-0.02</v>
      </c>
      <c r="N27" s="15">
        <v>70</v>
      </c>
      <c r="O27" s="15">
        <f t="shared" si="34"/>
        <v>6200</v>
      </c>
      <c r="P27" s="17" t="str">
        <f t="shared" si="0"/>
        <v>1</v>
      </c>
      <c r="Q27" s="17" t="str">
        <f t="shared" si="1"/>
        <v>2.3-0.05i</v>
      </c>
      <c r="R27" s="17" t="str">
        <f t="shared" si="2"/>
        <v>3-0.2i</v>
      </c>
      <c r="S27" s="17" t="str">
        <f t="shared" si="3"/>
        <v>1.46</v>
      </c>
      <c r="T27" s="17" t="str">
        <f t="shared" si="4"/>
        <v>3.85-0.02i</v>
      </c>
      <c r="U27" s="17" t="str">
        <f t="shared" si="5"/>
        <v>1.22173047639603</v>
      </c>
      <c r="V27" s="17" t="str">
        <f t="shared" si="6"/>
        <v>0.34202014332567</v>
      </c>
      <c r="W27" s="17" t="str">
        <f t="shared" si="7"/>
        <v>0.91286873557996-0.00397136136476469i</v>
      </c>
      <c r="X27" s="17" t="str">
        <f t="shared" si="8"/>
        <v>0.95038492459333-0.006821603669451i</v>
      </c>
      <c r="Y27" s="17" t="str">
        <f t="shared" si="9"/>
        <v>0.765340938981253</v>
      </c>
      <c r="Z27" s="17" t="str">
        <f t="shared" si="10"/>
        <v>0.969758644260474-0.000319104068282549i</v>
      </c>
      <c r="AA27" s="17" t="str">
        <f t="shared" si="11"/>
        <v>-0.0741624693029445-0.00864506881194564i</v>
      </c>
      <c r="AB27" s="17" t="str">
        <f t="shared" si="12"/>
        <v>-0.719959613097582+0.00628320133571865i</v>
      </c>
      <c r="AC27" s="17" t="str">
        <f t="shared" si="13"/>
        <v>0.113258388225972-0.0207363782826526i</v>
      </c>
      <c r="AD27" s="17" t="str">
        <f t="shared" si="14"/>
        <v>-0.152866823494552+0.0232776879017079i</v>
      </c>
      <c r="AE27" s="17" t="str">
        <f t="shared" si="15"/>
        <v>-0.247858051761128+0.0278806967921046i</v>
      </c>
      <c r="AF27" s="17" t="str">
        <f t="shared" si="16"/>
        <v>0.438262372728283-0.029811857216987i</v>
      </c>
      <c r="AG27" s="17" t="str">
        <f t="shared" si="17"/>
        <v>0.350895161110856-0.00213330669701068i</v>
      </c>
      <c r="AH27" s="17" t="str">
        <f t="shared" si="18"/>
        <v>-0.539317135311373+0.00195857970300021i</v>
      </c>
      <c r="AI27" s="17" t="str">
        <f t="shared" si="19"/>
        <v>0.42551342714917-0.011102503545327i</v>
      </c>
      <c r="AJ27" s="17" t="str">
        <f t="shared" si="20"/>
        <v>0.360165834513047-0.18925145591252i</v>
      </c>
      <c r="AK27" s="17" t="str">
        <f t="shared" si="21"/>
        <v>-0.929532522636045+0.0699529028397435i</v>
      </c>
      <c r="AL27" s="17" t="str">
        <f t="shared" si="22"/>
        <v>1.44401302444515-0.106683316025472i</v>
      </c>
      <c r="AM27" s="17" t="str">
        <f t="shared" si="23"/>
        <v>0.417464655728844+0.210783065237406i</v>
      </c>
      <c r="AN27" s="17" t="str">
        <f t="shared" si="24"/>
        <v>-0.617068259890688-0.252201779368422i</v>
      </c>
      <c r="AO27" s="17" t="str">
        <f t="shared" si="25"/>
        <v>1.13238988007636</v>
      </c>
      <c r="AP27" s="17" t="str">
        <f t="shared" si="26"/>
        <v>-0.456965332449187-0.200254011210563i</v>
      </c>
      <c r="AQ27" s="17" t="str">
        <f t="shared" si="27"/>
        <v>0.70717518246246+0.225668672231191i</v>
      </c>
      <c r="AR27" s="17">
        <f t="shared" si="28"/>
        <v>0.41154584562532454</v>
      </c>
      <c r="AS27" s="17">
        <f t="shared" si="29"/>
        <v>2.73290231976244</v>
      </c>
      <c r="AT27" s="17">
        <f t="shared" si="30"/>
        <v>0</v>
      </c>
      <c r="AU27" s="17">
        <f t="shared" si="31"/>
        <v>0</v>
      </c>
      <c r="AV27" s="17">
        <f t="shared" si="32"/>
        <v>23.57984003047361</v>
      </c>
      <c r="AW27" s="17">
        <f t="shared" si="33"/>
        <v>156.58376874389995</v>
      </c>
      <c r="AY27" s="1">
        <v>23.57984</v>
      </c>
      <c r="AZ27" s="1">
        <v>156.5838</v>
      </c>
    </row>
    <row r="28" spans="1:52" ht="14.25">
      <c r="A28" s="15">
        <v>1</v>
      </c>
      <c r="B28" s="16">
        <v>0</v>
      </c>
      <c r="C28" s="15">
        <v>2.3</v>
      </c>
      <c r="D28" s="16">
        <v>-0.05</v>
      </c>
      <c r="E28" s="17">
        <v>200</v>
      </c>
      <c r="F28" s="15">
        <v>3</v>
      </c>
      <c r="G28" s="16">
        <v>-0.2</v>
      </c>
      <c r="H28" s="17">
        <v>500</v>
      </c>
      <c r="I28" s="15">
        <v>1.46</v>
      </c>
      <c r="J28" s="16">
        <v>0</v>
      </c>
      <c r="K28" s="17">
        <v>1000</v>
      </c>
      <c r="L28" s="15">
        <v>3.85</v>
      </c>
      <c r="M28" s="15">
        <v>-0.02</v>
      </c>
      <c r="N28" s="15">
        <v>70</v>
      </c>
      <c r="O28" s="15">
        <f t="shared" si="34"/>
        <v>6300</v>
      </c>
      <c r="P28" s="17" t="str">
        <f t="shared" si="0"/>
        <v>1</v>
      </c>
      <c r="Q28" s="17" t="str">
        <f t="shared" si="1"/>
        <v>2.3-0.05i</v>
      </c>
      <c r="R28" s="17" t="str">
        <f t="shared" si="2"/>
        <v>3-0.2i</v>
      </c>
      <c r="S28" s="17" t="str">
        <f t="shared" si="3"/>
        <v>1.46</v>
      </c>
      <c r="T28" s="17" t="str">
        <f t="shared" si="4"/>
        <v>3.85-0.02i</v>
      </c>
      <c r="U28" s="17" t="str">
        <f t="shared" si="5"/>
        <v>1.22173047639603</v>
      </c>
      <c r="V28" s="17" t="str">
        <f t="shared" si="6"/>
        <v>0.34202014332567</v>
      </c>
      <c r="W28" s="17" t="str">
        <f t="shared" si="7"/>
        <v>0.91286873557996-0.00397136136476469i</v>
      </c>
      <c r="X28" s="17" t="str">
        <f t="shared" si="8"/>
        <v>0.95038492459333-0.006821603669451i</v>
      </c>
      <c r="Y28" s="17" t="str">
        <f t="shared" si="9"/>
        <v>0.765340938981253</v>
      </c>
      <c r="Z28" s="17" t="str">
        <f t="shared" si="10"/>
        <v>0.969758644260474-0.000319104068282549i</v>
      </c>
      <c r="AA28" s="17" t="str">
        <f t="shared" si="11"/>
        <v>-0.0741624693029445-0.00864506881194564i</v>
      </c>
      <c r="AB28" s="17" t="str">
        <f t="shared" si="12"/>
        <v>-0.719959613097582+0.00628320133571865i</v>
      </c>
      <c r="AC28" s="17" t="str">
        <f t="shared" si="13"/>
        <v>0.113258388225972-0.0207363782826526i</v>
      </c>
      <c r="AD28" s="17" t="str">
        <f t="shared" si="14"/>
        <v>-0.152866823494552+0.0232776879017079i</v>
      </c>
      <c r="AE28" s="17" t="str">
        <f t="shared" si="15"/>
        <v>-0.247858051761128+0.0278806967921046i</v>
      </c>
      <c r="AF28" s="17" t="str">
        <f t="shared" si="16"/>
        <v>0.438262372728283-0.029811857216987i</v>
      </c>
      <c r="AG28" s="17" t="str">
        <f t="shared" si="17"/>
        <v>0.350895161110856-0.00213330669701068i</v>
      </c>
      <c r="AH28" s="17" t="str">
        <f t="shared" si="18"/>
        <v>-0.539317135311373+0.00195857970300021i</v>
      </c>
      <c r="AI28" s="17" t="str">
        <f t="shared" si="19"/>
        <v>0.41875924576585-0.0109262733303218i</v>
      </c>
      <c r="AJ28" s="17" t="str">
        <f t="shared" si="20"/>
        <v>0.366152199366738-0.158411286210223i</v>
      </c>
      <c r="AK28" s="17" t="str">
        <f t="shared" si="21"/>
        <v>-0.92984152131461+0.0610550198825939i</v>
      </c>
      <c r="AL28" s="17" t="str">
        <f t="shared" si="22"/>
        <v>1.42109218278729-0.104989930056813i</v>
      </c>
      <c r="AM28" s="17" t="str">
        <f t="shared" si="23"/>
        <v>0.401532259260047+0.228839034713702i</v>
      </c>
      <c r="AN28" s="17" t="str">
        <f t="shared" si="24"/>
        <v>-0.601363361124168-0.277901469794676i</v>
      </c>
      <c r="AO28" s="17" t="str">
        <f t="shared" si="25"/>
        <v>1.11441543753547</v>
      </c>
      <c r="AP28" s="17" t="str">
        <f t="shared" si="26"/>
        <v>-0.449546551639904-0.207633113346277i</v>
      </c>
      <c r="AQ28" s="17" t="str">
        <f t="shared" si="27"/>
        <v>0.700501708150196+0.234890887035649i</v>
      </c>
      <c r="AR28" s="17">
        <f t="shared" si="28"/>
        <v>0.40451904470560107</v>
      </c>
      <c r="AS28" s="17">
        <f t="shared" si="29"/>
        <v>2.79883816431354</v>
      </c>
      <c r="AT28" s="17">
        <f t="shared" si="30"/>
        <v>0</v>
      </c>
      <c r="AU28" s="17">
        <f t="shared" si="31"/>
        <v>0</v>
      </c>
      <c r="AV28" s="17">
        <f t="shared" si="32"/>
        <v>23.17723399429481</v>
      </c>
      <c r="AW28" s="17">
        <f t="shared" si="33"/>
        <v>160.36161435530866</v>
      </c>
      <c r="AY28" s="1">
        <v>23.17723</v>
      </c>
      <c r="AZ28" s="1">
        <v>160.3616</v>
      </c>
    </row>
    <row r="29" spans="1:52" ht="14.25">
      <c r="A29" s="15">
        <v>1</v>
      </c>
      <c r="B29" s="16">
        <v>0</v>
      </c>
      <c r="C29" s="15">
        <v>2.3</v>
      </c>
      <c r="D29" s="16">
        <v>-0.05</v>
      </c>
      <c r="E29" s="17">
        <v>200</v>
      </c>
      <c r="F29" s="15">
        <v>3</v>
      </c>
      <c r="G29" s="16">
        <v>-0.2</v>
      </c>
      <c r="H29" s="17">
        <v>500</v>
      </c>
      <c r="I29" s="15">
        <v>1.46</v>
      </c>
      <c r="J29" s="16">
        <v>0</v>
      </c>
      <c r="K29" s="17">
        <v>1000</v>
      </c>
      <c r="L29" s="15">
        <v>3.85</v>
      </c>
      <c r="M29" s="15">
        <v>-0.02</v>
      </c>
      <c r="N29" s="15">
        <v>70</v>
      </c>
      <c r="O29" s="15">
        <f t="shared" si="34"/>
        <v>6400</v>
      </c>
      <c r="P29" s="17" t="str">
        <f t="shared" si="0"/>
        <v>1</v>
      </c>
      <c r="Q29" s="17" t="str">
        <f t="shared" si="1"/>
        <v>2.3-0.05i</v>
      </c>
      <c r="R29" s="17" t="str">
        <f t="shared" si="2"/>
        <v>3-0.2i</v>
      </c>
      <c r="S29" s="17" t="str">
        <f t="shared" si="3"/>
        <v>1.46</v>
      </c>
      <c r="T29" s="17" t="str">
        <f t="shared" si="4"/>
        <v>3.85-0.02i</v>
      </c>
      <c r="U29" s="17" t="str">
        <f t="shared" si="5"/>
        <v>1.22173047639603</v>
      </c>
      <c r="V29" s="17" t="str">
        <f t="shared" si="6"/>
        <v>0.34202014332567</v>
      </c>
      <c r="W29" s="17" t="str">
        <f t="shared" si="7"/>
        <v>0.91286873557996-0.00397136136476469i</v>
      </c>
      <c r="X29" s="17" t="str">
        <f t="shared" si="8"/>
        <v>0.95038492459333-0.006821603669451i</v>
      </c>
      <c r="Y29" s="17" t="str">
        <f t="shared" si="9"/>
        <v>0.765340938981253</v>
      </c>
      <c r="Z29" s="17" t="str">
        <f t="shared" si="10"/>
        <v>0.969758644260474-0.000319104068282549i</v>
      </c>
      <c r="AA29" s="17" t="str">
        <f t="shared" si="11"/>
        <v>-0.0741624693029445-0.00864506881194564i</v>
      </c>
      <c r="AB29" s="17" t="str">
        <f t="shared" si="12"/>
        <v>-0.719959613097582+0.00628320133571865i</v>
      </c>
      <c r="AC29" s="17" t="str">
        <f t="shared" si="13"/>
        <v>0.113258388225972-0.0207363782826526i</v>
      </c>
      <c r="AD29" s="17" t="str">
        <f t="shared" si="14"/>
        <v>-0.152866823494552+0.0232776879017079i</v>
      </c>
      <c r="AE29" s="17" t="str">
        <f t="shared" si="15"/>
        <v>-0.247858051761128+0.0278806967921046i</v>
      </c>
      <c r="AF29" s="17" t="str">
        <f t="shared" si="16"/>
        <v>0.438262372728283-0.029811857216987i</v>
      </c>
      <c r="AG29" s="17" t="str">
        <f t="shared" si="17"/>
        <v>0.350895161110856-0.00213330669701068i</v>
      </c>
      <c r="AH29" s="17" t="str">
        <f t="shared" si="18"/>
        <v>-0.539317135311373+0.00195857970300021i</v>
      </c>
      <c r="AI29" s="17" t="str">
        <f t="shared" si="19"/>
        <v>0.412216132550759-0.0107555503095356i</v>
      </c>
      <c r="AJ29" s="17" t="str">
        <f t="shared" si="20"/>
        <v>0.369544081036863-0.12821234294199i</v>
      </c>
      <c r="AK29" s="17" t="str">
        <f t="shared" si="21"/>
        <v>-0.929895970725931+0.0524614402647174i</v>
      </c>
      <c r="AL29" s="17" t="str">
        <f t="shared" si="22"/>
        <v>1.39888761743124-0.103349462399676i</v>
      </c>
      <c r="AM29" s="17" t="str">
        <f t="shared" si="23"/>
        <v>0.384979936195449+0.2453229521181i</v>
      </c>
      <c r="AN29" s="17" t="str">
        <f t="shared" si="24"/>
        <v>-0.584734779923099-0.302081359348937i</v>
      </c>
      <c r="AO29" s="17" t="str">
        <f t="shared" si="25"/>
        <v>1.09700269632398</v>
      </c>
      <c r="AP29" s="17" t="str">
        <f t="shared" si="26"/>
        <v>-0.442112004235024-0.214582051986394i</v>
      </c>
      <c r="AQ29" s="17" t="str">
        <f t="shared" si="27"/>
        <v>0.693760107775259+0.243745169031604i</v>
      </c>
      <c r="AR29" s="17">
        <f t="shared" si="28"/>
        <v>0.3976064259365826</v>
      </c>
      <c r="AS29" s="17">
        <f t="shared" si="29"/>
        <v>2.86399664161432</v>
      </c>
      <c r="AT29" s="17">
        <f t="shared" si="30"/>
        <v>0</v>
      </c>
      <c r="AU29" s="17">
        <f t="shared" si="31"/>
        <v>0</v>
      </c>
      <c r="AV29" s="17">
        <f t="shared" si="32"/>
        <v>22.781170113447132</v>
      </c>
      <c r="AW29" s="17">
        <f t="shared" si="33"/>
        <v>164.09492010414232</v>
      </c>
      <c r="AY29" s="1">
        <v>22.78117</v>
      </c>
      <c r="AZ29" s="1">
        <v>164.0949</v>
      </c>
    </row>
    <row r="30" spans="1:52" ht="14.25">
      <c r="A30" s="15">
        <v>1</v>
      </c>
      <c r="B30" s="16">
        <v>0</v>
      </c>
      <c r="C30" s="15">
        <v>2.3</v>
      </c>
      <c r="D30" s="16">
        <v>-0.05</v>
      </c>
      <c r="E30" s="17">
        <v>200</v>
      </c>
      <c r="F30" s="15">
        <v>3</v>
      </c>
      <c r="G30" s="16">
        <v>-0.2</v>
      </c>
      <c r="H30" s="17">
        <v>500</v>
      </c>
      <c r="I30" s="15">
        <v>1.46</v>
      </c>
      <c r="J30" s="16">
        <v>0</v>
      </c>
      <c r="K30" s="17">
        <v>1000</v>
      </c>
      <c r="L30" s="15">
        <v>3.85</v>
      </c>
      <c r="M30" s="15">
        <v>-0.02</v>
      </c>
      <c r="N30" s="15">
        <v>70</v>
      </c>
      <c r="O30" s="15">
        <f t="shared" si="34"/>
        <v>6500</v>
      </c>
      <c r="P30" s="17" t="str">
        <f t="shared" si="0"/>
        <v>1</v>
      </c>
      <c r="Q30" s="17" t="str">
        <f t="shared" si="1"/>
        <v>2.3-0.05i</v>
      </c>
      <c r="R30" s="17" t="str">
        <f t="shared" si="2"/>
        <v>3-0.2i</v>
      </c>
      <c r="S30" s="17" t="str">
        <f t="shared" si="3"/>
        <v>1.46</v>
      </c>
      <c r="T30" s="17" t="str">
        <f t="shared" si="4"/>
        <v>3.85-0.02i</v>
      </c>
      <c r="U30" s="17" t="str">
        <f t="shared" si="5"/>
        <v>1.22173047639603</v>
      </c>
      <c r="V30" s="17" t="str">
        <f t="shared" si="6"/>
        <v>0.34202014332567</v>
      </c>
      <c r="W30" s="17" t="str">
        <f t="shared" si="7"/>
        <v>0.91286873557996-0.00397136136476469i</v>
      </c>
      <c r="X30" s="17" t="str">
        <f t="shared" si="8"/>
        <v>0.95038492459333-0.006821603669451i</v>
      </c>
      <c r="Y30" s="17" t="str">
        <f t="shared" si="9"/>
        <v>0.765340938981253</v>
      </c>
      <c r="Z30" s="17" t="str">
        <f t="shared" si="10"/>
        <v>0.969758644260474-0.000319104068282549i</v>
      </c>
      <c r="AA30" s="17" t="str">
        <f t="shared" si="11"/>
        <v>-0.0741624693029445-0.00864506881194564i</v>
      </c>
      <c r="AB30" s="17" t="str">
        <f t="shared" si="12"/>
        <v>-0.719959613097582+0.00628320133571865i</v>
      </c>
      <c r="AC30" s="17" t="str">
        <f t="shared" si="13"/>
        <v>0.113258388225972-0.0207363782826526i</v>
      </c>
      <c r="AD30" s="17" t="str">
        <f t="shared" si="14"/>
        <v>-0.152866823494552+0.0232776879017079i</v>
      </c>
      <c r="AE30" s="17" t="str">
        <f t="shared" si="15"/>
        <v>-0.247858051761128+0.0278806967921046i</v>
      </c>
      <c r="AF30" s="17" t="str">
        <f t="shared" si="16"/>
        <v>0.438262372728283-0.029811857216987i</v>
      </c>
      <c r="AG30" s="17" t="str">
        <f t="shared" si="17"/>
        <v>0.350895161110856-0.00213330669701068i</v>
      </c>
      <c r="AH30" s="17" t="str">
        <f t="shared" si="18"/>
        <v>-0.539317135311373+0.00195857970300021i</v>
      </c>
      <c r="AI30" s="17" t="str">
        <f t="shared" si="19"/>
        <v>0.405874345896132-0.0105900803047735i</v>
      </c>
      <c r="AJ30" s="17" t="str">
        <f t="shared" si="20"/>
        <v>0.370540496464148-0.0988295707637497i</v>
      </c>
      <c r="AK30" s="17" t="str">
        <f t="shared" si="21"/>
        <v>-0.929717606830443+0.04414724708i</v>
      </c>
      <c r="AL30" s="17" t="str">
        <f t="shared" si="22"/>
        <v>1.37736626947076-0.10175947067045i</v>
      </c>
      <c r="AM30" s="17" t="str">
        <f t="shared" si="23"/>
        <v>0.367939112751932+0.260281356510937i</v>
      </c>
      <c r="AN30" s="17" t="str">
        <f t="shared" si="24"/>
        <v>-0.567300342890099-0.324772188336474i</v>
      </c>
      <c r="AO30" s="17" t="str">
        <f t="shared" si="25"/>
        <v>1.08012573176515</v>
      </c>
      <c r="AP30" s="17" t="str">
        <f t="shared" si="26"/>
        <v>-0.434676801430851-0.221122029420766i</v>
      </c>
      <c r="AQ30" s="17" t="str">
        <f t="shared" si="27"/>
        <v>0.686961401704814+0.252246717816135i</v>
      </c>
      <c r="AR30" s="17">
        <f t="shared" si="28"/>
        <v>0.3908253054299608</v>
      </c>
      <c r="AS30" s="17">
        <f t="shared" si="29"/>
        <v>2.92839190125192</v>
      </c>
      <c r="AT30" s="17">
        <f t="shared" si="30"/>
        <v>0</v>
      </c>
      <c r="AU30" s="17">
        <f t="shared" si="31"/>
        <v>0</v>
      </c>
      <c r="AV30" s="17">
        <f t="shared" si="32"/>
        <v>22.39264052804809</v>
      </c>
      <c r="AW30" s="17">
        <f t="shared" si="33"/>
        <v>167.78449670202596</v>
      </c>
      <c r="AY30" s="1">
        <v>22.39264</v>
      </c>
      <c r="AZ30" s="1">
        <v>167.7845</v>
      </c>
    </row>
    <row r="31" spans="1:52" ht="14.25">
      <c r="A31" s="15">
        <v>1</v>
      </c>
      <c r="B31" s="16">
        <v>0</v>
      </c>
      <c r="C31" s="15">
        <v>2.3</v>
      </c>
      <c r="D31" s="16">
        <v>-0.05</v>
      </c>
      <c r="E31" s="17">
        <v>200</v>
      </c>
      <c r="F31" s="15">
        <v>3</v>
      </c>
      <c r="G31" s="16">
        <v>-0.2</v>
      </c>
      <c r="H31" s="17">
        <v>500</v>
      </c>
      <c r="I31" s="15">
        <v>1.46</v>
      </c>
      <c r="J31" s="16">
        <v>0</v>
      </c>
      <c r="K31" s="17">
        <v>1000</v>
      </c>
      <c r="L31" s="15">
        <v>3.85</v>
      </c>
      <c r="M31" s="15">
        <v>-0.02</v>
      </c>
      <c r="N31" s="15">
        <v>70</v>
      </c>
      <c r="O31" s="15">
        <f t="shared" si="34"/>
        <v>6600</v>
      </c>
      <c r="P31" s="17" t="str">
        <f t="shared" si="0"/>
        <v>1</v>
      </c>
      <c r="Q31" s="17" t="str">
        <f t="shared" si="1"/>
        <v>2.3-0.05i</v>
      </c>
      <c r="R31" s="17" t="str">
        <f t="shared" si="2"/>
        <v>3-0.2i</v>
      </c>
      <c r="S31" s="17" t="str">
        <f t="shared" si="3"/>
        <v>1.46</v>
      </c>
      <c r="T31" s="17" t="str">
        <f t="shared" si="4"/>
        <v>3.85-0.02i</v>
      </c>
      <c r="U31" s="17" t="str">
        <f t="shared" si="5"/>
        <v>1.22173047639603</v>
      </c>
      <c r="V31" s="17" t="str">
        <f t="shared" si="6"/>
        <v>0.34202014332567</v>
      </c>
      <c r="W31" s="17" t="str">
        <f t="shared" si="7"/>
        <v>0.91286873557996-0.00397136136476469i</v>
      </c>
      <c r="X31" s="17" t="str">
        <f t="shared" si="8"/>
        <v>0.95038492459333-0.006821603669451i</v>
      </c>
      <c r="Y31" s="17" t="str">
        <f t="shared" si="9"/>
        <v>0.765340938981253</v>
      </c>
      <c r="Z31" s="17" t="str">
        <f t="shared" si="10"/>
        <v>0.969758644260474-0.000319104068282549i</v>
      </c>
      <c r="AA31" s="17" t="str">
        <f t="shared" si="11"/>
        <v>-0.0741624693029445-0.00864506881194564i</v>
      </c>
      <c r="AB31" s="17" t="str">
        <f t="shared" si="12"/>
        <v>-0.719959613097582+0.00628320133571865i</v>
      </c>
      <c r="AC31" s="17" t="str">
        <f t="shared" si="13"/>
        <v>0.113258388225972-0.0207363782826526i</v>
      </c>
      <c r="AD31" s="17" t="str">
        <f t="shared" si="14"/>
        <v>-0.152866823494552+0.0232776879017079i</v>
      </c>
      <c r="AE31" s="17" t="str">
        <f t="shared" si="15"/>
        <v>-0.247858051761128+0.0278806967921046i</v>
      </c>
      <c r="AF31" s="17" t="str">
        <f t="shared" si="16"/>
        <v>0.438262372728283-0.029811857216987i</v>
      </c>
      <c r="AG31" s="17" t="str">
        <f t="shared" si="17"/>
        <v>0.350895161110856-0.00213330669701068i</v>
      </c>
      <c r="AH31" s="17" t="str">
        <f t="shared" si="18"/>
        <v>-0.539317135311373+0.00195857970300021i</v>
      </c>
      <c r="AI31" s="17" t="str">
        <f t="shared" si="19"/>
        <v>0.399724734594675-0.0104296245425799i</v>
      </c>
      <c r="AJ31" s="17" t="str">
        <f t="shared" si="20"/>
        <v>0.369340339036731-0.0704078472165201i</v>
      </c>
      <c r="AK31" s="17" t="str">
        <f t="shared" si="21"/>
        <v>-0.92932463708227+0.0360903780021488i</v>
      </c>
      <c r="AL31" s="17" t="str">
        <f t="shared" si="22"/>
        <v>1.35649708356969-0.100217660508776i</v>
      </c>
      <c r="AM31" s="17" t="str">
        <f t="shared" si="23"/>
        <v>0.35052867078208+0.273765014239097i</v>
      </c>
      <c r="AN31" s="17" t="str">
        <f t="shared" si="24"/>
        <v>-0.549168053938418-0.346006815856857i</v>
      </c>
      <c r="AO31" s="17" t="str">
        <f t="shared" si="25"/>
        <v>1.06376019037477</v>
      </c>
      <c r="AP31" s="17" t="str">
        <f t="shared" si="26"/>
        <v>-0.427254297403696-0.227273246738879i</v>
      </c>
      <c r="AQ31" s="17" t="str">
        <f t="shared" si="27"/>
        <v>0.680115624295717+0.260409847733892i</v>
      </c>
      <c r="AR31" s="17">
        <f t="shared" si="28"/>
        <v>0.38419136635498297</v>
      </c>
      <c r="AS31" s="17">
        <f t="shared" si="29"/>
        <v>2.99203698031763</v>
      </c>
      <c r="AT31" s="17">
        <f t="shared" si="30"/>
        <v>0</v>
      </c>
      <c r="AU31" s="17">
        <f t="shared" si="31"/>
        <v>0</v>
      </c>
      <c r="AV31" s="17">
        <f t="shared" si="32"/>
        <v>22.012543817504937</v>
      </c>
      <c r="AW31" s="17">
        <f t="shared" si="33"/>
        <v>171.43109111926753</v>
      </c>
      <c r="AY31" s="1">
        <v>22.01254</v>
      </c>
      <c r="AZ31" s="1">
        <v>171.4311</v>
      </c>
    </row>
    <row r="32" spans="1:52" ht="14.25">
      <c r="A32" s="15">
        <v>1</v>
      </c>
      <c r="B32" s="16">
        <v>0</v>
      </c>
      <c r="C32" s="15">
        <v>2.3</v>
      </c>
      <c r="D32" s="16">
        <v>-0.05</v>
      </c>
      <c r="E32" s="17">
        <v>200</v>
      </c>
      <c r="F32" s="15">
        <v>3</v>
      </c>
      <c r="G32" s="16">
        <v>-0.2</v>
      </c>
      <c r="H32" s="17">
        <v>500</v>
      </c>
      <c r="I32" s="15">
        <v>1.46</v>
      </c>
      <c r="J32" s="16">
        <v>0</v>
      </c>
      <c r="K32" s="17">
        <v>1000</v>
      </c>
      <c r="L32" s="15">
        <v>3.85</v>
      </c>
      <c r="M32" s="15">
        <v>-0.02</v>
      </c>
      <c r="N32" s="15">
        <v>70</v>
      </c>
      <c r="O32" s="15">
        <f t="shared" si="34"/>
        <v>6700</v>
      </c>
      <c r="P32" s="17" t="str">
        <f t="shared" si="0"/>
        <v>1</v>
      </c>
      <c r="Q32" s="17" t="str">
        <f t="shared" si="1"/>
        <v>2.3-0.05i</v>
      </c>
      <c r="R32" s="17" t="str">
        <f t="shared" si="2"/>
        <v>3-0.2i</v>
      </c>
      <c r="S32" s="17" t="str">
        <f t="shared" si="3"/>
        <v>1.46</v>
      </c>
      <c r="T32" s="17" t="str">
        <f t="shared" si="4"/>
        <v>3.85-0.02i</v>
      </c>
      <c r="U32" s="17" t="str">
        <f t="shared" si="5"/>
        <v>1.22173047639603</v>
      </c>
      <c r="V32" s="17" t="str">
        <f t="shared" si="6"/>
        <v>0.34202014332567</v>
      </c>
      <c r="W32" s="17" t="str">
        <f t="shared" si="7"/>
        <v>0.91286873557996-0.00397136136476469i</v>
      </c>
      <c r="X32" s="17" t="str">
        <f t="shared" si="8"/>
        <v>0.95038492459333-0.006821603669451i</v>
      </c>
      <c r="Y32" s="17" t="str">
        <f t="shared" si="9"/>
        <v>0.765340938981253</v>
      </c>
      <c r="Z32" s="17" t="str">
        <f t="shared" si="10"/>
        <v>0.969758644260474-0.000319104068282549i</v>
      </c>
      <c r="AA32" s="17" t="str">
        <f t="shared" si="11"/>
        <v>-0.0741624693029445-0.00864506881194564i</v>
      </c>
      <c r="AB32" s="17" t="str">
        <f t="shared" si="12"/>
        <v>-0.719959613097582+0.00628320133571865i</v>
      </c>
      <c r="AC32" s="17" t="str">
        <f t="shared" si="13"/>
        <v>0.113258388225972-0.0207363782826526i</v>
      </c>
      <c r="AD32" s="17" t="str">
        <f t="shared" si="14"/>
        <v>-0.152866823494552+0.0232776879017079i</v>
      </c>
      <c r="AE32" s="17" t="str">
        <f t="shared" si="15"/>
        <v>-0.247858051761128+0.0278806967921046i</v>
      </c>
      <c r="AF32" s="17" t="str">
        <f t="shared" si="16"/>
        <v>0.438262372728283-0.029811857216987i</v>
      </c>
      <c r="AG32" s="17" t="str">
        <f t="shared" si="17"/>
        <v>0.350895161110856-0.00213330669701068i</v>
      </c>
      <c r="AH32" s="17" t="str">
        <f t="shared" si="18"/>
        <v>-0.539317135311373+0.00195857970300021i</v>
      </c>
      <c r="AI32" s="17" t="str">
        <f t="shared" si="19"/>
        <v>0.393758693779829-0.010273958504631i</v>
      </c>
      <c r="AJ32" s="17" t="str">
        <f t="shared" si="20"/>
        <v>0.366139770396138-0.0430647341499668i</v>
      </c>
      <c r="AK32" s="17" t="str">
        <f t="shared" si="21"/>
        <v>-0.928732358102891+0.0282712798687991i</v>
      </c>
      <c r="AL32" s="17" t="str">
        <f t="shared" si="22"/>
        <v>1.33625085844178-0.0987218745310335i</v>
      </c>
      <c r="AM32" s="17" t="str">
        <f t="shared" si="23"/>
        <v>0.332855942088368+0.285827862533806i</v>
      </c>
      <c r="AN32" s="17" t="str">
        <f t="shared" si="24"/>
        <v>-0.530437097376679-0.365819721303906i</v>
      </c>
      <c r="AO32" s="17" t="str">
        <f t="shared" si="25"/>
        <v>1.04788317260798</v>
      </c>
      <c r="AP32" s="17" t="str">
        <f t="shared" si="26"/>
        <v>-0.41985627813404-0.233054939675987i</v>
      </c>
      <c r="AQ32" s="17" t="str">
        <f t="shared" si="27"/>
        <v>0.673231928367196+0.268248062253261i</v>
      </c>
      <c r="AR32" s="17">
        <f t="shared" si="28"/>
        <v>0.37771865145186906</v>
      </c>
      <c r="AS32" s="17">
        <f t="shared" si="29"/>
        <v>3.05494360475224</v>
      </c>
      <c r="AT32" s="17">
        <f t="shared" si="30"/>
        <v>0</v>
      </c>
      <c r="AU32" s="17">
        <f t="shared" si="31"/>
        <v>0</v>
      </c>
      <c r="AV32" s="17">
        <f t="shared" si="32"/>
        <v>21.641684571565083</v>
      </c>
      <c r="AW32" s="17">
        <f t="shared" si="33"/>
        <v>175.03537520278525</v>
      </c>
      <c r="AY32" s="1">
        <v>21.64169</v>
      </c>
      <c r="AZ32" s="1">
        <v>175.0354</v>
      </c>
    </row>
    <row r="33" spans="1:52" ht="14.25">
      <c r="A33" s="15">
        <v>1</v>
      </c>
      <c r="B33" s="16">
        <v>0</v>
      </c>
      <c r="C33" s="15">
        <v>2.3</v>
      </c>
      <c r="D33" s="16">
        <v>-0.05</v>
      </c>
      <c r="E33" s="17">
        <v>200</v>
      </c>
      <c r="F33" s="15">
        <v>3</v>
      </c>
      <c r="G33" s="16">
        <v>-0.2</v>
      </c>
      <c r="H33" s="17">
        <v>500</v>
      </c>
      <c r="I33" s="15">
        <v>1.46</v>
      </c>
      <c r="J33" s="16">
        <v>0</v>
      </c>
      <c r="K33" s="17">
        <v>1000</v>
      </c>
      <c r="L33" s="15">
        <v>3.85</v>
      </c>
      <c r="M33" s="15">
        <v>-0.02</v>
      </c>
      <c r="N33" s="15">
        <v>70</v>
      </c>
      <c r="O33" s="15">
        <f t="shared" si="34"/>
        <v>6800</v>
      </c>
      <c r="P33" s="17" t="str">
        <f t="shared" si="0"/>
        <v>1</v>
      </c>
      <c r="Q33" s="17" t="str">
        <f t="shared" si="1"/>
        <v>2.3-0.05i</v>
      </c>
      <c r="R33" s="17" t="str">
        <f t="shared" si="2"/>
        <v>3-0.2i</v>
      </c>
      <c r="S33" s="17" t="str">
        <f t="shared" si="3"/>
        <v>1.46</v>
      </c>
      <c r="T33" s="17" t="str">
        <f t="shared" si="4"/>
        <v>3.85-0.02i</v>
      </c>
      <c r="U33" s="17" t="str">
        <f t="shared" si="5"/>
        <v>1.22173047639603</v>
      </c>
      <c r="V33" s="17" t="str">
        <f t="shared" si="6"/>
        <v>0.34202014332567</v>
      </c>
      <c r="W33" s="17" t="str">
        <f t="shared" si="7"/>
        <v>0.91286873557996-0.00397136136476469i</v>
      </c>
      <c r="X33" s="17" t="str">
        <f t="shared" si="8"/>
        <v>0.95038492459333-0.006821603669451i</v>
      </c>
      <c r="Y33" s="17" t="str">
        <f t="shared" si="9"/>
        <v>0.765340938981253</v>
      </c>
      <c r="Z33" s="17" t="str">
        <f t="shared" si="10"/>
        <v>0.969758644260474-0.000319104068282549i</v>
      </c>
      <c r="AA33" s="17" t="str">
        <f t="shared" si="11"/>
        <v>-0.0741624693029445-0.00864506881194564i</v>
      </c>
      <c r="AB33" s="17" t="str">
        <f t="shared" si="12"/>
        <v>-0.719959613097582+0.00628320133571865i</v>
      </c>
      <c r="AC33" s="17" t="str">
        <f t="shared" si="13"/>
        <v>0.113258388225972-0.0207363782826526i</v>
      </c>
      <c r="AD33" s="17" t="str">
        <f t="shared" si="14"/>
        <v>-0.152866823494552+0.0232776879017079i</v>
      </c>
      <c r="AE33" s="17" t="str">
        <f t="shared" si="15"/>
        <v>-0.247858051761128+0.0278806967921046i</v>
      </c>
      <c r="AF33" s="17" t="str">
        <f t="shared" si="16"/>
        <v>0.438262372728283-0.029811857216987i</v>
      </c>
      <c r="AG33" s="17" t="str">
        <f t="shared" si="17"/>
        <v>0.350895161110856-0.00213330669701068i</v>
      </c>
      <c r="AH33" s="17" t="str">
        <f t="shared" si="18"/>
        <v>-0.539317135311373+0.00195857970300021i</v>
      </c>
      <c r="AI33" s="17" t="str">
        <f t="shared" si="19"/>
        <v>0.387968124753655-0.0101228708795629i</v>
      </c>
      <c r="AJ33" s="17" t="str">
        <f t="shared" si="20"/>
        <v>0.361130125777859-0.0168931723433217i</v>
      </c>
      <c r="AK33" s="17" t="str">
        <f t="shared" si="21"/>
        <v>-0.927953650880597+0.0206726114923637i</v>
      </c>
      <c r="AL33" s="17" t="str">
        <f t="shared" si="22"/>
        <v>1.31660011052352-0.0972700822585183i</v>
      </c>
      <c r="AM33" s="17" t="str">
        <f t="shared" si="23"/>
        <v>0.315017626014297+0.296526127332091i</v>
      </c>
      <c r="AN33" s="17" t="str">
        <f t="shared" si="24"/>
        <v>-0.51119871131336-0.38424661160896i</v>
      </c>
      <c r="AO33" s="17" t="str">
        <f t="shared" si="25"/>
        <v>1.03247312595198</v>
      </c>
      <c r="AP33" s="17" t="str">
        <f t="shared" si="26"/>
        <v>-0.412493128488583-0.238485415974847i</v>
      </c>
      <c r="AQ33" s="17" t="str">
        <f t="shared" si="27"/>
        <v>0.666318675981662+0.275774120609909i</v>
      </c>
      <c r="AR33" s="17">
        <f t="shared" si="28"/>
        <v>0.3714195819887723</v>
      </c>
      <c r="AS33" s="17">
        <f t="shared" si="29"/>
        <v>3.11712204970309</v>
      </c>
      <c r="AT33" s="17">
        <f t="shared" si="30"/>
        <v>0</v>
      </c>
      <c r="AU33" s="17">
        <f t="shared" si="31"/>
        <v>0</v>
      </c>
      <c r="AV33" s="17">
        <f t="shared" si="32"/>
        <v>21.2807744764699</v>
      </c>
      <c r="AW33" s="17">
        <f t="shared" si="33"/>
        <v>178.59793767515546</v>
      </c>
      <c r="AY33" s="1">
        <v>21.28078</v>
      </c>
      <c r="AZ33" s="1">
        <v>178.5979</v>
      </c>
    </row>
    <row r="34" spans="1:52" ht="14.25">
      <c r="A34" s="15">
        <v>1</v>
      </c>
      <c r="B34" s="16">
        <v>0</v>
      </c>
      <c r="C34" s="15">
        <v>2.3</v>
      </c>
      <c r="D34" s="16">
        <v>-0.05</v>
      </c>
      <c r="E34" s="17">
        <v>200</v>
      </c>
      <c r="F34" s="15">
        <v>3</v>
      </c>
      <c r="G34" s="16">
        <v>-0.2</v>
      </c>
      <c r="H34" s="17">
        <v>500</v>
      </c>
      <c r="I34" s="15">
        <v>1.46</v>
      </c>
      <c r="J34" s="16">
        <v>0</v>
      </c>
      <c r="K34" s="17">
        <v>1000</v>
      </c>
      <c r="L34" s="15">
        <v>3.85</v>
      </c>
      <c r="M34" s="15">
        <v>-0.02</v>
      </c>
      <c r="N34" s="15">
        <v>70</v>
      </c>
      <c r="O34" s="15">
        <f t="shared" si="34"/>
        <v>6900</v>
      </c>
      <c r="P34" s="17" t="str">
        <f t="shared" si="0"/>
        <v>1</v>
      </c>
      <c r="Q34" s="17" t="str">
        <f t="shared" si="1"/>
        <v>2.3-0.05i</v>
      </c>
      <c r="R34" s="17" t="str">
        <f t="shared" si="2"/>
        <v>3-0.2i</v>
      </c>
      <c r="S34" s="17" t="str">
        <f t="shared" si="3"/>
        <v>1.46</v>
      </c>
      <c r="T34" s="17" t="str">
        <f t="shared" si="4"/>
        <v>3.85-0.02i</v>
      </c>
      <c r="U34" s="17" t="str">
        <f t="shared" si="5"/>
        <v>1.22173047639603</v>
      </c>
      <c r="V34" s="17" t="str">
        <f t="shared" si="6"/>
        <v>0.34202014332567</v>
      </c>
      <c r="W34" s="17" t="str">
        <f t="shared" si="7"/>
        <v>0.91286873557996-0.00397136136476469i</v>
      </c>
      <c r="X34" s="17" t="str">
        <f t="shared" si="8"/>
        <v>0.95038492459333-0.006821603669451i</v>
      </c>
      <c r="Y34" s="17" t="str">
        <f t="shared" si="9"/>
        <v>0.765340938981253</v>
      </c>
      <c r="Z34" s="17" t="str">
        <f t="shared" si="10"/>
        <v>0.969758644260474-0.000319104068282549i</v>
      </c>
      <c r="AA34" s="17" t="str">
        <f t="shared" si="11"/>
        <v>-0.0741624693029445-0.00864506881194564i</v>
      </c>
      <c r="AB34" s="17" t="str">
        <f t="shared" si="12"/>
        <v>-0.719959613097582+0.00628320133571865i</v>
      </c>
      <c r="AC34" s="17" t="str">
        <f t="shared" si="13"/>
        <v>0.113258388225972-0.0207363782826526i</v>
      </c>
      <c r="AD34" s="17" t="str">
        <f t="shared" si="14"/>
        <v>-0.152866823494552+0.0232776879017079i</v>
      </c>
      <c r="AE34" s="17" t="str">
        <f t="shared" si="15"/>
        <v>-0.247858051761128+0.0278806967921046i</v>
      </c>
      <c r="AF34" s="17" t="str">
        <f t="shared" si="16"/>
        <v>0.438262372728283-0.029811857216987i</v>
      </c>
      <c r="AG34" s="17" t="str">
        <f t="shared" si="17"/>
        <v>0.350895161110856-0.00213330669701068i</v>
      </c>
      <c r="AH34" s="17" t="str">
        <f t="shared" si="18"/>
        <v>-0.539317135311373+0.00195857970300021i</v>
      </c>
      <c r="AI34" s="17" t="str">
        <f t="shared" si="19"/>
        <v>0.38234539830795-0.00997616260594603i</v>
      </c>
      <c r="AJ34" s="17" t="str">
        <f t="shared" si="20"/>
        <v>0.354496269631648+0.00803591909621987i</v>
      </c>
      <c r="AK34" s="17" t="str">
        <f t="shared" si="21"/>
        <v>-0.926999380702173+0.0132789880848941i</v>
      </c>
      <c r="AL34" s="17" t="str">
        <f t="shared" si="22"/>
        <v>1.29751894950144-0.0958603709214383i</v>
      </c>
      <c r="AM34" s="17" t="str">
        <f t="shared" si="23"/>
        <v>0.29710063499095+0.30591758494993i</v>
      </c>
      <c r="AN34" s="17" t="str">
        <f t="shared" si="24"/>
        <v>-0.491536948492087-0.401324110517139i</v>
      </c>
      <c r="AO34" s="17" t="str">
        <f t="shared" si="25"/>
        <v>1.01750974731499</v>
      </c>
      <c r="AP34" s="17" t="str">
        <f t="shared" si="26"/>
        <v>-0.40517398033921-0.243582093466807i</v>
      </c>
      <c r="AQ34" s="17" t="str">
        <f t="shared" si="27"/>
        <v>0.659383517618417+0.28300009759737i</v>
      </c>
      <c r="AR34" s="17">
        <f t="shared" si="28"/>
        <v>0.365304996650956</v>
      </c>
      <c r="AS34" s="17">
        <f t="shared" si="29"/>
        <v>-3.10460425728611</v>
      </c>
      <c r="AT34" s="17">
        <f t="shared" si="30"/>
        <v>0</v>
      </c>
      <c r="AU34" s="17">
        <f t="shared" si="31"/>
        <v>360</v>
      </c>
      <c r="AV34" s="17">
        <f t="shared" si="32"/>
        <v>20.93043454314045</v>
      </c>
      <c r="AW34" s="17">
        <f t="shared" si="33"/>
        <v>182.11927899915835</v>
      </c>
      <c r="AY34" s="1">
        <v>20.93044</v>
      </c>
      <c r="AZ34" s="1">
        <v>182.1193</v>
      </c>
    </row>
    <row r="35" spans="1:52" ht="14.25">
      <c r="A35" s="15">
        <v>1</v>
      </c>
      <c r="B35" s="16">
        <v>0</v>
      </c>
      <c r="C35" s="15">
        <v>2.3</v>
      </c>
      <c r="D35" s="16">
        <v>-0.05</v>
      </c>
      <c r="E35" s="17">
        <v>200</v>
      </c>
      <c r="F35" s="15">
        <v>3</v>
      </c>
      <c r="G35" s="16">
        <v>-0.2</v>
      </c>
      <c r="H35" s="17">
        <v>500</v>
      </c>
      <c r="I35" s="15">
        <v>1.46</v>
      </c>
      <c r="J35" s="16">
        <v>0</v>
      </c>
      <c r="K35" s="17">
        <v>1000</v>
      </c>
      <c r="L35" s="15">
        <v>3.85</v>
      </c>
      <c r="M35" s="15">
        <v>-0.02</v>
      </c>
      <c r="N35" s="15">
        <v>70</v>
      </c>
      <c r="O35" s="15">
        <f t="shared" si="34"/>
        <v>7000</v>
      </c>
      <c r="P35" s="17" t="str">
        <f t="shared" si="0"/>
        <v>1</v>
      </c>
      <c r="Q35" s="17" t="str">
        <f t="shared" si="1"/>
        <v>2.3-0.05i</v>
      </c>
      <c r="R35" s="17" t="str">
        <f t="shared" si="2"/>
        <v>3-0.2i</v>
      </c>
      <c r="S35" s="17" t="str">
        <f t="shared" si="3"/>
        <v>1.46</v>
      </c>
      <c r="T35" s="17" t="str">
        <f t="shared" si="4"/>
        <v>3.85-0.02i</v>
      </c>
      <c r="U35" s="17" t="str">
        <f t="shared" si="5"/>
        <v>1.22173047639603</v>
      </c>
      <c r="V35" s="17" t="str">
        <f t="shared" si="6"/>
        <v>0.34202014332567</v>
      </c>
      <c r="W35" s="17" t="str">
        <f t="shared" si="7"/>
        <v>0.91286873557996-0.00397136136476469i</v>
      </c>
      <c r="X35" s="17" t="str">
        <f t="shared" si="8"/>
        <v>0.95038492459333-0.006821603669451i</v>
      </c>
      <c r="Y35" s="17" t="str">
        <f t="shared" si="9"/>
        <v>0.765340938981253</v>
      </c>
      <c r="Z35" s="17" t="str">
        <f t="shared" si="10"/>
        <v>0.969758644260474-0.000319104068282549i</v>
      </c>
      <c r="AA35" s="17" t="str">
        <f t="shared" si="11"/>
        <v>-0.0741624693029445-0.00864506881194564i</v>
      </c>
      <c r="AB35" s="17" t="str">
        <f t="shared" si="12"/>
        <v>-0.719959613097582+0.00628320133571865i</v>
      </c>
      <c r="AC35" s="17" t="str">
        <f t="shared" si="13"/>
        <v>0.113258388225972-0.0207363782826526i</v>
      </c>
      <c r="AD35" s="17" t="str">
        <f t="shared" si="14"/>
        <v>-0.152866823494552+0.0232776879017079i</v>
      </c>
      <c r="AE35" s="17" t="str">
        <f t="shared" si="15"/>
        <v>-0.247858051761128+0.0278806967921046i</v>
      </c>
      <c r="AF35" s="17" t="str">
        <f t="shared" si="16"/>
        <v>0.438262372728283-0.029811857216987i</v>
      </c>
      <c r="AG35" s="17" t="str">
        <f t="shared" si="17"/>
        <v>0.350895161110856-0.00213330669701068i</v>
      </c>
      <c r="AH35" s="17" t="str">
        <f t="shared" si="18"/>
        <v>-0.539317135311373+0.00195857970300021i</v>
      </c>
      <c r="AI35" s="17" t="str">
        <f t="shared" si="19"/>
        <v>0.376883321189265-0.00983364599728966i</v>
      </c>
      <c r="AJ35" s="17" t="str">
        <f t="shared" si="20"/>
        <v>0.346415342493444+0.0316711670733154i</v>
      </c>
      <c r="AK35" s="17" t="str">
        <f t="shared" si="21"/>
        <v>-0.925878722456261+0.00607676139820026i</v>
      </c>
      <c r="AL35" s="17" t="str">
        <f t="shared" si="22"/>
        <v>1.27898296450856-0.094490937051132i</v>
      </c>
      <c r="AM35" s="17" t="str">
        <f t="shared" si="23"/>
        <v>0.279182873344125+0.314060943083653i</v>
      </c>
      <c r="AN35" s="17" t="str">
        <f t="shared" si="24"/>
        <v>-0.471529339693393-0.417089511428629i</v>
      </c>
      <c r="AO35" s="17" t="str">
        <f t="shared" si="25"/>
        <v>1.00297389378192</v>
      </c>
      <c r="AP35" s="17" t="str">
        <f t="shared" si="26"/>
        <v>-0.397906844104427-0.248361538271403i</v>
      </c>
      <c r="AQ35" s="17" t="str">
        <f t="shared" si="27"/>
        <v>0.652433461472856+0.289937437282361i</v>
      </c>
      <c r="AR35" s="17">
        <f t="shared" si="28"/>
        <v>0.35938420541955113</v>
      </c>
      <c r="AS35" s="17">
        <f t="shared" si="29"/>
        <v>-3.04385755389625</v>
      </c>
      <c r="AT35" s="17">
        <f t="shared" si="30"/>
        <v>0</v>
      </c>
      <c r="AU35" s="17">
        <f t="shared" si="31"/>
        <v>360</v>
      </c>
      <c r="AV35" s="17">
        <f t="shared" si="32"/>
        <v>20.591198194202885</v>
      </c>
      <c r="AW35" s="17">
        <f t="shared" si="33"/>
        <v>185.59980872273036</v>
      </c>
      <c r="AY35" s="1">
        <v>20.5912</v>
      </c>
      <c r="AZ35" s="1">
        <v>185.5998</v>
      </c>
    </row>
    <row r="36" spans="1:52" ht="14.25">
      <c r="A36" s="15">
        <v>1</v>
      </c>
      <c r="B36" s="16">
        <v>0</v>
      </c>
      <c r="C36" s="15">
        <v>2.3</v>
      </c>
      <c r="D36" s="16">
        <v>-0.05</v>
      </c>
      <c r="E36" s="17">
        <v>200</v>
      </c>
      <c r="F36" s="15">
        <v>3</v>
      </c>
      <c r="G36" s="16">
        <v>-0.2</v>
      </c>
      <c r="H36" s="17">
        <v>500</v>
      </c>
      <c r="I36" s="15">
        <v>1.46</v>
      </c>
      <c r="J36" s="16">
        <v>0</v>
      </c>
      <c r="K36" s="17">
        <v>1000</v>
      </c>
      <c r="L36" s="15">
        <v>3.85</v>
      </c>
      <c r="M36" s="15">
        <v>-0.02</v>
      </c>
      <c r="N36" s="15">
        <v>70</v>
      </c>
      <c r="O36" s="15">
        <f t="shared" si="34"/>
        <v>7100</v>
      </c>
      <c r="P36" s="17" t="str">
        <f t="shared" si="0"/>
        <v>1</v>
      </c>
      <c r="Q36" s="17" t="str">
        <f t="shared" si="1"/>
        <v>2.3-0.05i</v>
      </c>
      <c r="R36" s="17" t="str">
        <f t="shared" si="2"/>
        <v>3-0.2i</v>
      </c>
      <c r="S36" s="17" t="str">
        <f t="shared" si="3"/>
        <v>1.46</v>
      </c>
      <c r="T36" s="17" t="str">
        <f t="shared" si="4"/>
        <v>3.85-0.02i</v>
      </c>
      <c r="U36" s="17" t="str">
        <f t="shared" si="5"/>
        <v>1.22173047639603</v>
      </c>
      <c r="V36" s="17" t="str">
        <f t="shared" si="6"/>
        <v>0.34202014332567</v>
      </c>
      <c r="W36" s="17" t="str">
        <f t="shared" si="7"/>
        <v>0.91286873557996-0.00397136136476469i</v>
      </c>
      <c r="X36" s="17" t="str">
        <f t="shared" si="8"/>
        <v>0.95038492459333-0.006821603669451i</v>
      </c>
      <c r="Y36" s="17" t="str">
        <f t="shared" si="9"/>
        <v>0.765340938981253</v>
      </c>
      <c r="Z36" s="17" t="str">
        <f t="shared" si="10"/>
        <v>0.969758644260474-0.000319104068282549i</v>
      </c>
      <c r="AA36" s="17" t="str">
        <f t="shared" si="11"/>
        <v>-0.0741624693029445-0.00864506881194564i</v>
      </c>
      <c r="AB36" s="17" t="str">
        <f t="shared" si="12"/>
        <v>-0.719959613097582+0.00628320133571865i</v>
      </c>
      <c r="AC36" s="17" t="str">
        <f t="shared" si="13"/>
        <v>0.113258388225972-0.0207363782826526i</v>
      </c>
      <c r="AD36" s="17" t="str">
        <f t="shared" si="14"/>
        <v>-0.152866823494552+0.0232776879017079i</v>
      </c>
      <c r="AE36" s="17" t="str">
        <f t="shared" si="15"/>
        <v>-0.247858051761128+0.0278806967921046i</v>
      </c>
      <c r="AF36" s="17" t="str">
        <f t="shared" si="16"/>
        <v>0.438262372728283-0.029811857216987i</v>
      </c>
      <c r="AG36" s="17" t="str">
        <f t="shared" si="17"/>
        <v>0.350895161110856-0.00213330669701068i</v>
      </c>
      <c r="AH36" s="17" t="str">
        <f t="shared" si="18"/>
        <v>-0.539317135311373+0.00195857970300021i</v>
      </c>
      <c r="AI36" s="17" t="str">
        <f t="shared" si="19"/>
        <v>0.371575105397867-0.0096951439409898i</v>
      </c>
      <c r="AJ36" s="17" t="str">
        <f t="shared" si="20"/>
        <v>0.337055844601267+0.053978412670288i</v>
      </c>
      <c r="AK36" s="17" t="str">
        <f t="shared" si="21"/>
        <v>-0.924599427089793-0.000946169578571416i</v>
      </c>
      <c r="AL36" s="17" t="str">
        <f t="shared" si="22"/>
        <v>1.26096911993802-0.0931600787828062i</v>
      </c>
      <c r="AM36" s="17" t="str">
        <f t="shared" si="23"/>
        <v>0.261333954822557+0.321015321300952i</v>
      </c>
      <c r="AN36" s="17" t="str">
        <f t="shared" si="24"/>
        <v>-0.451247472995943-0.431580579418612i</v>
      </c>
      <c r="AO36" s="17" t="str">
        <f t="shared" si="25"/>
        <v>0.988847500911755</v>
      </c>
      <c r="AP36" s="17" t="str">
        <f t="shared" si="26"/>
        <v>-0.390698725765874-0.252839502665135i</v>
      </c>
      <c r="AQ36" s="17" t="str">
        <f t="shared" si="27"/>
        <v>0.645474934325887+0.296597001331493i</v>
      </c>
      <c r="AR36" s="17">
        <f t="shared" si="28"/>
        <v>0.35366505462222025</v>
      </c>
      <c r="AS36" s="17">
        <f t="shared" si="29"/>
        <v>-2.98381759433388</v>
      </c>
      <c r="AT36" s="17">
        <f t="shared" si="30"/>
        <v>0</v>
      </c>
      <c r="AU36" s="17">
        <f t="shared" si="31"/>
        <v>360</v>
      </c>
      <c r="AV36" s="17">
        <f t="shared" si="32"/>
        <v>20.26351499111695</v>
      </c>
      <c r="AW36" s="17">
        <f t="shared" si="33"/>
        <v>189.0398450077903</v>
      </c>
      <c r="AY36" s="1">
        <v>20.26352</v>
      </c>
      <c r="AZ36" s="1">
        <v>189.0398</v>
      </c>
    </row>
    <row r="37" spans="1:52" ht="14.25">
      <c r="A37" s="15">
        <v>1</v>
      </c>
      <c r="B37" s="16">
        <v>0</v>
      </c>
      <c r="C37" s="15">
        <v>2.3</v>
      </c>
      <c r="D37" s="16">
        <v>-0.05</v>
      </c>
      <c r="E37" s="17">
        <v>200</v>
      </c>
      <c r="F37" s="15">
        <v>3</v>
      </c>
      <c r="G37" s="16">
        <v>-0.2</v>
      </c>
      <c r="H37" s="17">
        <v>500</v>
      </c>
      <c r="I37" s="15">
        <v>1.46</v>
      </c>
      <c r="J37" s="16">
        <v>0</v>
      </c>
      <c r="K37" s="17">
        <v>1000</v>
      </c>
      <c r="L37" s="15">
        <v>3.85</v>
      </c>
      <c r="M37" s="15">
        <v>-0.02</v>
      </c>
      <c r="N37" s="15">
        <v>70</v>
      </c>
      <c r="O37" s="15">
        <f t="shared" si="34"/>
        <v>7200</v>
      </c>
      <c r="P37" s="17" t="str">
        <f t="shared" si="0"/>
        <v>1</v>
      </c>
      <c r="Q37" s="17" t="str">
        <f t="shared" si="1"/>
        <v>2.3-0.05i</v>
      </c>
      <c r="R37" s="17" t="str">
        <f t="shared" si="2"/>
        <v>3-0.2i</v>
      </c>
      <c r="S37" s="17" t="str">
        <f t="shared" si="3"/>
        <v>1.46</v>
      </c>
      <c r="T37" s="17" t="str">
        <f t="shared" si="4"/>
        <v>3.85-0.02i</v>
      </c>
      <c r="U37" s="17" t="str">
        <f t="shared" si="5"/>
        <v>1.22173047639603</v>
      </c>
      <c r="V37" s="17" t="str">
        <f t="shared" si="6"/>
        <v>0.34202014332567</v>
      </c>
      <c r="W37" s="17" t="str">
        <f t="shared" si="7"/>
        <v>0.91286873557996-0.00397136136476469i</v>
      </c>
      <c r="X37" s="17" t="str">
        <f t="shared" si="8"/>
        <v>0.95038492459333-0.006821603669451i</v>
      </c>
      <c r="Y37" s="17" t="str">
        <f t="shared" si="9"/>
        <v>0.765340938981253</v>
      </c>
      <c r="Z37" s="17" t="str">
        <f t="shared" si="10"/>
        <v>0.969758644260474-0.000319104068282549i</v>
      </c>
      <c r="AA37" s="17" t="str">
        <f t="shared" si="11"/>
        <v>-0.0741624693029445-0.00864506881194564i</v>
      </c>
      <c r="AB37" s="17" t="str">
        <f t="shared" si="12"/>
        <v>-0.719959613097582+0.00628320133571865i</v>
      </c>
      <c r="AC37" s="17" t="str">
        <f t="shared" si="13"/>
        <v>0.113258388225972-0.0207363782826526i</v>
      </c>
      <c r="AD37" s="17" t="str">
        <f t="shared" si="14"/>
        <v>-0.152866823494552+0.0232776879017079i</v>
      </c>
      <c r="AE37" s="17" t="str">
        <f t="shared" si="15"/>
        <v>-0.247858051761128+0.0278806967921046i</v>
      </c>
      <c r="AF37" s="17" t="str">
        <f t="shared" si="16"/>
        <v>0.438262372728283-0.029811857216987i</v>
      </c>
      <c r="AG37" s="17" t="str">
        <f t="shared" si="17"/>
        <v>0.350895161110856-0.00213330669701068i</v>
      </c>
      <c r="AH37" s="17" t="str">
        <f t="shared" si="18"/>
        <v>-0.539317135311373+0.00195857970300021i</v>
      </c>
      <c r="AI37" s="17" t="str">
        <f t="shared" si="19"/>
        <v>0.366414340045119-0.00956048916403161i</v>
      </c>
      <c r="AJ37" s="17" t="str">
        <f t="shared" si="20"/>
        <v>0.326577006435224+0.0749385361526385i</v>
      </c>
      <c r="AK37" s="17" t="str">
        <f t="shared" si="21"/>
        <v>-0.923168041374335-0.00780052181833197i</v>
      </c>
      <c r="AL37" s="17" t="str">
        <f t="shared" si="22"/>
        <v>1.24345565993888-0.0918661887997117i</v>
      </c>
      <c r="AM37" s="17" t="str">
        <f t="shared" si="23"/>
        <v>0.243615864171281+0.326839814930228i</v>
      </c>
      <c r="AN37" s="17" t="str">
        <f t="shared" si="24"/>
        <v>-0.430757500511518-0.444835391233393i</v>
      </c>
      <c r="AO37" s="17" t="str">
        <f t="shared" si="25"/>
        <v>0.975113507843536</v>
      </c>
      <c r="AP37" s="17" t="str">
        <f t="shared" si="26"/>
        <v>-0.383555731130458-0.257030962287342i</v>
      </c>
      <c r="AQ37" s="17" t="str">
        <f t="shared" si="27"/>
        <v>0.638513835192743+0.302989112555154i</v>
      </c>
      <c r="AR37" s="17">
        <f t="shared" si="28"/>
        <v>0.34815400016259657</v>
      </c>
      <c r="AS37" s="17">
        <f t="shared" si="29"/>
        <v>-2.92448039488882</v>
      </c>
      <c r="AT37" s="17">
        <f t="shared" si="30"/>
        <v>0</v>
      </c>
      <c r="AU37" s="17">
        <f t="shared" si="31"/>
        <v>360</v>
      </c>
      <c r="AV37" s="17">
        <f t="shared" si="32"/>
        <v>19.94775482991376</v>
      </c>
      <c r="AW37" s="17">
        <f t="shared" si="33"/>
        <v>192.43961610411827</v>
      </c>
      <c r="AY37" s="1">
        <v>19.94775</v>
      </c>
      <c r="AZ37" s="1">
        <v>192.4396</v>
      </c>
    </row>
    <row r="38" spans="1:52" ht="14.25">
      <c r="A38" s="15">
        <v>1</v>
      </c>
      <c r="B38" s="16">
        <v>0</v>
      </c>
      <c r="C38" s="15">
        <v>2.3</v>
      </c>
      <c r="D38" s="16">
        <v>-0.05</v>
      </c>
      <c r="E38" s="17">
        <v>200</v>
      </c>
      <c r="F38" s="15">
        <v>3</v>
      </c>
      <c r="G38" s="16">
        <v>-0.2</v>
      </c>
      <c r="H38" s="17">
        <v>500</v>
      </c>
      <c r="I38" s="15">
        <v>1.46</v>
      </c>
      <c r="J38" s="16">
        <v>0</v>
      </c>
      <c r="K38" s="17">
        <v>1000</v>
      </c>
      <c r="L38" s="15">
        <v>3.85</v>
      </c>
      <c r="M38" s="15">
        <v>-0.02</v>
      </c>
      <c r="N38" s="15">
        <v>70</v>
      </c>
      <c r="O38" s="15">
        <f t="shared" si="34"/>
        <v>7300</v>
      </c>
      <c r="P38" s="17" t="str">
        <f t="shared" si="0"/>
        <v>1</v>
      </c>
      <c r="Q38" s="17" t="str">
        <f t="shared" si="1"/>
        <v>2.3-0.05i</v>
      </c>
      <c r="R38" s="17" t="str">
        <f t="shared" si="2"/>
        <v>3-0.2i</v>
      </c>
      <c r="S38" s="17" t="str">
        <f t="shared" si="3"/>
        <v>1.46</v>
      </c>
      <c r="T38" s="17" t="str">
        <f t="shared" si="4"/>
        <v>3.85-0.02i</v>
      </c>
      <c r="U38" s="17" t="str">
        <f t="shared" si="5"/>
        <v>1.22173047639603</v>
      </c>
      <c r="V38" s="17" t="str">
        <f t="shared" si="6"/>
        <v>0.34202014332567</v>
      </c>
      <c r="W38" s="17" t="str">
        <f t="shared" si="7"/>
        <v>0.91286873557996-0.00397136136476469i</v>
      </c>
      <c r="X38" s="17" t="str">
        <f t="shared" si="8"/>
        <v>0.95038492459333-0.006821603669451i</v>
      </c>
      <c r="Y38" s="17" t="str">
        <f t="shared" si="9"/>
        <v>0.765340938981253</v>
      </c>
      <c r="Z38" s="17" t="str">
        <f t="shared" si="10"/>
        <v>0.969758644260474-0.000319104068282549i</v>
      </c>
      <c r="AA38" s="17" t="str">
        <f t="shared" si="11"/>
        <v>-0.0741624693029445-0.00864506881194564i</v>
      </c>
      <c r="AB38" s="17" t="str">
        <f t="shared" si="12"/>
        <v>-0.719959613097582+0.00628320133571865i</v>
      </c>
      <c r="AC38" s="17" t="str">
        <f t="shared" si="13"/>
        <v>0.113258388225972-0.0207363782826526i</v>
      </c>
      <c r="AD38" s="17" t="str">
        <f t="shared" si="14"/>
        <v>-0.152866823494552+0.0232776879017079i</v>
      </c>
      <c r="AE38" s="17" t="str">
        <f t="shared" si="15"/>
        <v>-0.247858051761128+0.0278806967921046i</v>
      </c>
      <c r="AF38" s="17" t="str">
        <f t="shared" si="16"/>
        <v>0.438262372728283-0.029811857216987i</v>
      </c>
      <c r="AG38" s="17" t="str">
        <f t="shared" si="17"/>
        <v>0.350895161110856-0.00213330669701068i</v>
      </c>
      <c r="AH38" s="17" t="str">
        <f t="shared" si="18"/>
        <v>-0.539317135311373+0.00195857970300021i</v>
      </c>
      <c r="AI38" s="17" t="str">
        <f t="shared" si="19"/>
        <v>0.361394965523953-0.00942952355904488i</v>
      </c>
      <c r="AJ38" s="17" t="str">
        <f t="shared" si="20"/>
        <v>0.315128401096692+0.0945454459839006i</v>
      </c>
      <c r="AK38" s="17" t="str">
        <f t="shared" si="21"/>
        <v>-0.92159009041496-0.0144957691703717i</v>
      </c>
      <c r="AL38" s="17" t="str">
        <f t="shared" si="22"/>
        <v>1.22642202076164-0.0906077478572499i</v>
      </c>
      <c r="AM38" s="17" t="str">
        <f t="shared" si="23"/>
        <v>0.226083567766572+0.331593129251866i</v>
      </c>
      <c r="AN38" s="17" t="str">
        <f t="shared" si="24"/>
        <v>-0.410120582702041-0.456892204549014i</v>
      </c>
      <c r="AO38" s="17" t="str">
        <f t="shared" si="25"/>
        <v>0.961755788558008</v>
      </c>
      <c r="AP38" s="17" t="str">
        <f t="shared" si="26"/>
        <v>-0.376483158868754-0.260950152442005i</v>
      </c>
      <c r="AQ38" s="17" t="str">
        <f t="shared" si="27"/>
        <v>0.631555582766598+0.309123594202901i</v>
      </c>
      <c r="AR38" s="17">
        <f t="shared" si="28"/>
        <v>0.3428561865514308</v>
      </c>
      <c r="AS38" s="17">
        <f t="shared" si="29"/>
        <v>-2.86584348499594</v>
      </c>
      <c r="AT38" s="17">
        <f t="shared" si="30"/>
        <v>0</v>
      </c>
      <c r="AU38" s="17">
        <f t="shared" si="31"/>
        <v>360</v>
      </c>
      <c r="AV38" s="17">
        <f t="shared" si="32"/>
        <v>19.644212469347</v>
      </c>
      <c r="AW38" s="17">
        <f t="shared" si="33"/>
        <v>195.79926356466916</v>
      </c>
      <c r="AY38" s="1">
        <v>19.64421</v>
      </c>
      <c r="AZ38" s="1">
        <v>195.7993</v>
      </c>
    </row>
    <row r="39" spans="1:52" ht="14.25">
      <c r="A39" s="15">
        <v>1</v>
      </c>
      <c r="B39" s="16">
        <v>0</v>
      </c>
      <c r="C39" s="15">
        <v>2.3</v>
      </c>
      <c r="D39" s="16">
        <v>-0.05</v>
      </c>
      <c r="E39" s="17">
        <v>200</v>
      </c>
      <c r="F39" s="15">
        <v>3</v>
      </c>
      <c r="G39" s="16">
        <v>-0.2</v>
      </c>
      <c r="H39" s="17">
        <v>500</v>
      </c>
      <c r="I39" s="15">
        <v>1.46</v>
      </c>
      <c r="J39" s="16">
        <v>0</v>
      </c>
      <c r="K39" s="17">
        <v>1000</v>
      </c>
      <c r="L39" s="15">
        <v>3.85</v>
      </c>
      <c r="M39" s="15">
        <v>-0.02</v>
      </c>
      <c r="N39" s="15">
        <v>70</v>
      </c>
      <c r="O39" s="15">
        <f t="shared" si="34"/>
        <v>7400</v>
      </c>
      <c r="P39" s="17" t="str">
        <f t="shared" si="0"/>
        <v>1</v>
      </c>
      <c r="Q39" s="17" t="str">
        <f t="shared" si="1"/>
        <v>2.3-0.05i</v>
      </c>
      <c r="R39" s="17" t="str">
        <f t="shared" si="2"/>
        <v>3-0.2i</v>
      </c>
      <c r="S39" s="17" t="str">
        <f t="shared" si="3"/>
        <v>1.46</v>
      </c>
      <c r="T39" s="17" t="str">
        <f t="shared" si="4"/>
        <v>3.85-0.02i</v>
      </c>
      <c r="U39" s="17" t="str">
        <f t="shared" si="5"/>
        <v>1.22173047639603</v>
      </c>
      <c r="V39" s="17" t="str">
        <f t="shared" si="6"/>
        <v>0.34202014332567</v>
      </c>
      <c r="W39" s="17" t="str">
        <f t="shared" si="7"/>
        <v>0.91286873557996-0.00397136136476469i</v>
      </c>
      <c r="X39" s="17" t="str">
        <f t="shared" si="8"/>
        <v>0.95038492459333-0.006821603669451i</v>
      </c>
      <c r="Y39" s="17" t="str">
        <f t="shared" si="9"/>
        <v>0.765340938981253</v>
      </c>
      <c r="Z39" s="17" t="str">
        <f t="shared" si="10"/>
        <v>0.969758644260474-0.000319104068282549i</v>
      </c>
      <c r="AA39" s="17" t="str">
        <f t="shared" si="11"/>
        <v>-0.0741624693029445-0.00864506881194564i</v>
      </c>
      <c r="AB39" s="17" t="str">
        <f t="shared" si="12"/>
        <v>-0.719959613097582+0.00628320133571865i</v>
      </c>
      <c r="AC39" s="17" t="str">
        <f t="shared" si="13"/>
        <v>0.113258388225972-0.0207363782826526i</v>
      </c>
      <c r="AD39" s="17" t="str">
        <f t="shared" si="14"/>
        <v>-0.152866823494552+0.0232776879017079i</v>
      </c>
      <c r="AE39" s="17" t="str">
        <f t="shared" si="15"/>
        <v>-0.247858051761128+0.0278806967921046i</v>
      </c>
      <c r="AF39" s="17" t="str">
        <f t="shared" si="16"/>
        <v>0.438262372728283-0.029811857216987i</v>
      </c>
      <c r="AG39" s="17" t="str">
        <f t="shared" si="17"/>
        <v>0.350895161110856-0.00213330669701068i</v>
      </c>
      <c r="AH39" s="17" t="str">
        <f t="shared" si="18"/>
        <v>-0.539317135311373+0.00195857970300021i</v>
      </c>
      <c r="AI39" s="17" t="str">
        <f t="shared" si="19"/>
        <v>0.356511249773629-0.00930209756500373i</v>
      </c>
      <c r="AJ39" s="17" t="str">
        <f t="shared" si="20"/>
        <v>0.302849758118445+0.112804234278932i</v>
      </c>
      <c r="AK39" s="17" t="str">
        <f t="shared" si="21"/>
        <v>-0.919870230270489-0.0210402642476371i</v>
      </c>
      <c r="AL39" s="17" t="str">
        <f t="shared" si="22"/>
        <v>1.2098487502108-0.0893833188321519i</v>
      </c>
      <c r="AM39" s="17" t="str">
        <f t="shared" si="23"/>
        <v>0.208785577931945+0.335333273288184i</v>
      </c>
      <c r="AN39" s="17" t="str">
        <f t="shared" si="24"/>
        <v>-0.389393279050019-0.467789349727478i</v>
      </c>
      <c r="AO39" s="17" t="str">
        <f t="shared" si="25"/>
        <v>0.948759088712629</v>
      </c>
      <c r="AP39" s="17" t="str">
        <f t="shared" si="26"/>
        <v>-0.36948558365618-0.26461060332466i</v>
      </c>
      <c r="AQ39" s="17" t="str">
        <f t="shared" si="27"/>
        <v>0.62460515751231+0.315009805481608i</v>
      </c>
      <c r="AR39" s="17">
        <f t="shared" si="28"/>
        <v>0.337775529832536</v>
      </c>
      <c r="AS39" s="17">
        <f t="shared" si="29"/>
        <v>-2.80790582394395</v>
      </c>
      <c r="AT39" s="17">
        <f t="shared" si="30"/>
        <v>0</v>
      </c>
      <c r="AU39" s="17">
        <f t="shared" si="31"/>
        <v>360</v>
      </c>
      <c r="AV39" s="17">
        <f t="shared" si="32"/>
        <v>19.353112282199543</v>
      </c>
      <c r="AW39" s="17">
        <f t="shared" si="33"/>
        <v>199.1188470178077</v>
      </c>
      <c r="AY39" s="1">
        <v>19.35311</v>
      </c>
      <c r="AZ39" s="1">
        <v>199.1189</v>
      </c>
    </row>
    <row r="40" spans="1:52" ht="14.25">
      <c r="A40" s="15">
        <v>1</v>
      </c>
      <c r="B40" s="16">
        <v>0</v>
      </c>
      <c r="C40" s="15">
        <v>2.3</v>
      </c>
      <c r="D40" s="16">
        <v>-0.05</v>
      </c>
      <c r="E40" s="17">
        <v>200</v>
      </c>
      <c r="F40" s="15">
        <v>3</v>
      </c>
      <c r="G40" s="16">
        <v>-0.2</v>
      </c>
      <c r="H40" s="17">
        <v>500</v>
      </c>
      <c r="I40" s="15">
        <v>1.46</v>
      </c>
      <c r="J40" s="16">
        <v>0</v>
      </c>
      <c r="K40" s="17">
        <v>1000</v>
      </c>
      <c r="L40" s="15">
        <v>3.85</v>
      </c>
      <c r="M40" s="15">
        <v>-0.02</v>
      </c>
      <c r="N40" s="15">
        <v>70</v>
      </c>
      <c r="O40" s="15">
        <f t="shared" si="34"/>
        <v>7500</v>
      </c>
      <c r="P40" s="17" t="str">
        <f t="shared" si="0"/>
        <v>1</v>
      </c>
      <c r="Q40" s="17" t="str">
        <f t="shared" si="1"/>
        <v>2.3-0.05i</v>
      </c>
      <c r="R40" s="17" t="str">
        <f t="shared" si="2"/>
        <v>3-0.2i</v>
      </c>
      <c r="S40" s="17" t="str">
        <f t="shared" si="3"/>
        <v>1.46</v>
      </c>
      <c r="T40" s="17" t="str">
        <f t="shared" si="4"/>
        <v>3.85-0.02i</v>
      </c>
      <c r="U40" s="17" t="str">
        <f t="shared" si="5"/>
        <v>1.22173047639603</v>
      </c>
      <c r="V40" s="17" t="str">
        <f t="shared" si="6"/>
        <v>0.34202014332567</v>
      </c>
      <c r="W40" s="17" t="str">
        <f t="shared" si="7"/>
        <v>0.91286873557996-0.00397136136476469i</v>
      </c>
      <c r="X40" s="17" t="str">
        <f t="shared" si="8"/>
        <v>0.95038492459333-0.006821603669451i</v>
      </c>
      <c r="Y40" s="17" t="str">
        <f t="shared" si="9"/>
        <v>0.765340938981253</v>
      </c>
      <c r="Z40" s="17" t="str">
        <f t="shared" si="10"/>
        <v>0.969758644260474-0.000319104068282549i</v>
      </c>
      <c r="AA40" s="17" t="str">
        <f t="shared" si="11"/>
        <v>-0.0741624693029445-0.00864506881194564i</v>
      </c>
      <c r="AB40" s="17" t="str">
        <f t="shared" si="12"/>
        <v>-0.719959613097582+0.00628320133571865i</v>
      </c>
      <c r="AC40" s="17" t="str">
        <f t="shared" si="13"/>
        <v>0.113258388225972-0.0207363782826526i</v>
      </c>
      <c r="AD40" s="17" t="str">
        <f t="shared" si="14"/>
        <v>-0.152866823494552+0.0232776879017079i</v>
      </c>
      <c r="AE40" s="17" t="str">
        <f t="shared" si="15"/>
        <v>-0.247858051761128+0.0278806967921046i</v>
      </c>
      <c r="AF40" s="17" t="str">
        <f t="shared" si="16"/>
        <v>0.438262372728283-0.029811857216987i</v>
      </c>
      <c r="AG40" s="17" t="str">
        <f t="shared" si="17"/>
        <v>0.350895161110856-0.00213330669701068i</v>
      </c>
      <c r="AH40" s="17" t="str">
        <f t="shared" si="18"/>
        <v>-0.539317135311373+0.00195857970300021i</v>
      </c>
      <c r="AI40" s="17" t="str">
        <f t="shared" si="19"/>
        <v>0.351757766443314-0.00917806959747035i</v>
      </c>
      <c r="AJ40" s="17" t="str">
        <f t="shared" si="20"/>
        <v>0.289870942827394+0.12972949735967i</v>
      </c>
      <c r="AK40" s="17" t="str">
        <f t="shared" si="21"/>
        <v>-0.918012376480235-0.0274413440608391i</v>
      </c>
      <c r="AL40" s="17" t="str">
        <f t="shared" si="22"/>
        <v>1.19371743354133-0.0881915412477232i</v>
      </c>
      <c r="AM40" s="17" t="str">
        <f t="shared" si="23"/>
        <v>0.19176447512257+0.338117304400756i</v>
      </c>
      <c r="AN40" s="17" t="str">
        <f t="shared" si="24"/>
        <v>-0.368627892676434-0.477565138833526i</v>
      </c>
      <c r="AO40" s="17" t="str">
        <f t="shared" si="25"/>
        <v>0.936108967529794</v>
      </c>
      <c r="AP40" s="17" t="str">
        <f t="shared" si="26"/>
        <v>-0.362566930569372-0.268025174057972i</v>
      </c>
      <c r="AQ40" s="17" t="str">
        <f t="shared" si="27"/>
        <v>0.617667139133229+0.320656673712028i</v>
      </c>
      <c r="AR40" s="17">
        <f t="shared" si="28"/>
        <v>0.3329148028611241</v>
      </c>
      <c r="AS40" s="17">
        <f t="shared" si="29"/>
        <v>-2.75066769349678</v>
      </c>
      <c r="AT40" s="17">
        <f t="shared" si="30"/>
        <v>0</v>
      </c>
      <c r="AU40" s="17">
        <f t="shared" si="31"/>
        <v>360</v>
      </c>
      <c r="AV40" s="17">
        <f t="shared" si="32"/>
        <v>19.074613141372236</v>
      </c>
      <c r="AW40" s="17">
        <f t="shared" si="33"/>
        <v>202.39835031964978</v>
      </c>
      <c r="AY40" s="1">
        <v>19.07461</v>
      </c>
      <c r="AZ40" s="1">
        <v>202.3983</v>
      </c>
    </row>
    <row r="41" spans="1:52" ht="14.25">
      <c r="A41" s="15">
        <v>1</v>
      </c>
      <c r="B41" s="16">
        <v>0</v>
      </c>
      <c r="C41" s="15">
        <v>2.3</v>
      </c>
      <c r="D41" s="16">
        <v>-0.05</v>
      </c>
      <c r="E41" s="17">
        <v>200</v>
      </c>
      <c r="F41" s="15">
        <v>3</v>
      </c>
      <c r="G41" s="16">
        <v>-0.2</v>
      </c>
      <c r="H41" s="17">
        <v>500</v>
      </c>
      <c r="I41" s="15">
        <v>1.46</v>
      </c>
      <c r="J41" s="16">
        <v>0</v>
      </c>
      <c r="K41" s="17">
        <v>1000</v>
      </c>
      <c r="L41" s="15">
        <v>3.85</v>
      </c>
      <c r="M41" s="15">
        <v>-0.02</v>
      </c>
      <c r="N41" s="15">
        <v>70</v>
      </c>
      <c r="O41" s="15">
        <f t="shared" si="34"/>
        <v>7600</v>
      </c>
      <c r="P41" s="17" t="str">
        <f t="shared" si="0"/>
        <v>1</v>
      </c>
      <c r="Q41" s="17" t="str">
        <f t="shared" si="1"/>
        <v>2.3-0.05i</v>
      </c>
      <c r="R41" s="17" t="str">
        <f t="shared" si="2"/>
        <v>3-0.2i</v>
      </c>
      <c r="S41" s="17" t="str">
        <f t="shared" si="3"/>
        <v>1.46</v>
      </c>
      <c r="T41" s="17" t="str">
        <f t="shared" si="4"/>
        <v>3.85-0.02i</v>
      </c>
      <c r="U41" s="17" t="str">
        <f t="shared" si="5"/>
        <v>1.22173047639603</v>
      </c>
      <c r="V41" s="17" t="str">
        <f t="shared" si="6"/>
        <v>0.34202014332567</v>
      </c>
      <c r="W41" s="17" t="str">
        <f t="shared" si="7"/>
        <v>0.91286873557996-0.00397136136476469i</v>
      </c>
      <c r="X41" s="17" t="str">
        <f t="shared" si="8"/>
        <v>0.95038492459333-0.006821603669451i</v>
      </c>
      <c r="Y41" s="17" t="str">
        <f t="shared" si="9"/>
        <v>0.765340938981253</v>
      </c>
      <c r="Z41" s="17" t="str">
        <f t="shared" si="10"/>
        <v>0.969758644260474-0.000319104068282549i</v>
      </c>
      <c r="AA41" s="17" t="str">
        <f t="shared" si="11"/>
        <v>-0.0741624693029445-0.00864506881194564i</v>
      </c>
      <c r="AB41" s="17" t="str">
        <f t="shared" si="12"/>
        <v>-0.719959613097582+0.00628320133571865i</v>
      </c>
      <c r="AC41" s="17" t="str">
        <f t="shared" si="13"/>
        <v>0.113258388225972-0.0207363782826526i</v>
      </c>
      <c r="AD41" s="17" t="str">
        <f t="shared" si="14"/>
        <v>-0.152866823494552+0.0232776879017079i</v>
      </c>
      <c r="AE41" s="17" t="str">
        <f t="shared" si="15"/>
        <v>-0.247858051761128+0.0278806967921046i</v>
      </c>
      <c r="AF41" s="17" t="str">
        <f t="shared" si="16"/>
        <v>0.438262372728283-0.029811857216987i</v>
      </c>
      <c r="AG41" s="17" t="str">
        <f t="shared" si="17"/>
        <v>0.350895161110856-0.00213330669701068i</v>
      </c>
      <c r="AH41" s="17" t="str">
        <f t="shared" si="18"/>
        <v>-0.539317135311373+0.00195857970300021i</v>
      </c>
      <c r="AI41" s="17" t="str">
        <f t="shared" si="19"/>
        <v>0.347129374779586-0.00905730552381942i</v>
      </c>
      <c r="AJ41" s="17" t="str">
        <f t="shared" si="20"/>
        <v>0.276312069694457+0.145343817164323i</v>
      </c>
      <c r="AK41" s="17" t="str">
        <f t="shared" si="21"/>
        <v>-0.916019813082838-0.0337054217597293i</v>
      </c>
      <c r="AL41" s="17" t="str">
        <f t="shared" si="22"/>
        <v>1.17801062520526-0.0870311262313058i</v>
      </c>
      <c r="AM41" s="17" t="str">
        <f t="shared" si="23"/>
        <v>0.175057391731287+0.340001116432797i</v>
      </c>
      <c r="AN41" s="17" t="str">
        <f t="shared" si="24"/>
        <v>-0.347872775467381-0.486257787874722i</v>
      </c>
      <c r="AO41" s="17" t="str">
        <f t="shared" si="25"/>
        <v>0.923791744272823</v>
      </c>
      <c r="AP41" s="17" t="str">
        <f t="shared" si="26"/>
        <v>-0.355730541740885-0.27120608546146i</v>
      </c>
      <c r="AQ41" s="17" t="str">
        <f t="shared" si="27"/>
        <v>0.610745740023909+0.326072723490657i</v>
      </c>
      <c r="AR41" s="17">
        <f t="shared" si="28"/>
        <v>0.32827572167892227</v>
      </c>
      <c r="AS41" s="17">
        <f t="shared" si="29"/>
        <v>-2.69413056950553</v>
      </c>
      <c r="AT41" s="17">
        <f t="shared" si="30"/>
        <v>0</v>
      </c>
      <c r="AU41" s="17">
        <f t="shared" si="31"/>
        <v>360</v>
      </c>
      <c r="AV41" s="17">
        <f t="shared" si="32"/>
        <v>18.80881336881351</v>
      </c>
      <c r="AW41" s="17">
        <f t="shared" si="33"/>
        <v>205.63768891015624</v>
      </c>
      <c r="AY41" s="1">
        <v>18.80881</v>
      </c>
      <c r="AZ41" s="1">
        <v>205.6377</v>
      </c>
    </row>
    <row r="42" spans="1:52" ht="14.25">
      <c r="A42" s="15">
        <v>1</v>
      </c>
      <c r="B42" s="16">
        <v>0</v>
      </c>
      <c r="C42" s="15">
        <v>2.3</v>
      </c>
      <c r="D42" s="16">
        <v>-0.05</v>
      </c>
      <c r="E42" s="17">
        <v>200</v>
      </c>
      <c r="F42" s="15">
        <v>3</v>
      </c>
      <c r="G42" s="16">
        <v>-0.2</v>
      </c>
      <c r="H42" s="17">
        <v>500</v>
      </c>
      <c r="I42" s="15">
        <v>1.46</v>
      </c>
      <c r="J42" s="16">
        <v>0</v>
      </c>
      <c r="K42" s="17">
        <v>1000</v>
      </c>
      <c r="L42" s="15">
        <v>3.85</v>
      </c>
      <c r="M42" s="15">
        <v>-0.02</v>
      </c>
      <c r="N42" s="15">
        <v>70</v>
      </c>
      <c r="O42" s="15">
        <f t="shared" si="34"/>
        <v>7700</v>
      </c>
      <c r="P42" s="17" t="str">
        <f t="shared" si="0"/>
        <v>1</v>
      </c>
      <c r="Q42" s="17" t="str">
        <f t="shared" si="1"/>
        <v>2.3-0.05i</v>
      </c>
      <c r="R42" s="17" t="str">
        <f t="shared" si="2"/>
        <v>3-0.2i</v>
      </c>
      <c r="S42" s="17" t="str">
        <f t="shared" si="3"/>
        <v>1.46</v>
      </c>
      <c r="T42" s="17" t="str">
        <f t="shared" si="4"/>
        <v>3.85-0.02i</v>
      </c>
      <c r="U42" s="17" t="str">
        <f t="shared" si="5"/>
        <v>1.22173047639603</v>
      </c>
      <c r="V42" s="17" t="str">
        <f t="shared" si="6"/>
        <v>0.34202014332567</v>
      </c>
      <c r="W42" s="17" t="str">
        <f t="shared" si="7"/>
        <v>0.91286873557996-0.00397136136476469i</v>
      </c>
      <c r="X42" s="17" t="str">
        <f t="shared" si="8"/>
        <v>0.95038492459333-0.006821603669451i</v>
      </c>
      <c r="Y42" s="17" t="str">
        <f t="shared" si="9"/>
        <v>0.765340938981253</v>
      </c>
      <c r="Z42" s="17" t="str">
        <f t="shared" si="10"/>
        <v>0.969758644260474-0.000319104068282549i</v>
      </c>
      <c r="AA42" s="17" t="str">
        <f t="shared" si="11"/>
        <v>-0.0741624693029445-0.00864506881194564i</v>
      </c>
      <c r="AB42" s="17" t="str">
        <f t="shared" si="12"/>
        <v>-0.719959613097582+0.00628320133571865i</v>
      </c>
      <c r="AC42" s="17" t="str">
        <f t="shared" si="13"/>
        <v>0.113258388225972-0.0207363782826526i</v>
      </c>
      <c r="AD42" s="17" t="str">
        <f t="shared" si="14"/>
        <v>-0.152866823494552+0.0232776879017079i</v>
      </c>
      <c r="AE42" s="17" t="str">
        <f t="shared" si="15"/>
        <v>-0.247858051761128+0.0278806967921046i</v>
      </c>
      <c r="AF42" s="17" t="str">
        <f t="shared" si="16"/>
        <v>0.438262372728283-0.029811857216987i</v>
      </c>
      <c r="AG42" s="17" t="str">
        <f t="shared" si="17"/>
        <v>0.350895161110856-0.00213330669701068i</v>
      </c>
      <c r="AH42" s="17" t="str">
        <f t="shared" si="18"/>
        <v>-0.539317135311373+0.00195857970300021i</v>
      </c>
      <c r="AI42" s="17" t="str">
        <f t="shared" si="19"/>
        <v>0.34262120108115-0.00893967817935423i</v>
      </c>
      <c r="AJ42" s="17" t="str">
        <f t="shared" si="20"/>
        <v>0.262283722151946+0.159676397078775i</v>
      </c>
      <c r="AK42" s="17" t="str">
        <f t="shared" si="21"/>
        <v>-0.913895285777796-0.0398380664907941i</v>
      </c>
      <c r="AL42" s="17" t="str">
        <f t="shared" si="22"/>
        <v>1.16271178591688-0.0859008518646655i</v>
      </c>
      <c r="AM42" s="17" t="str">
        <f t="shared" si="23"/>
        <v>0.1586964608561+0.341039265358208i</v>
      </c>
      <c r="AN42" s="17" t="str">
        <f t="shared" si="24"/>
        <v>-0.327172599369836-0.493905349169217i</v>
      </c>
      <c r="AO42" s="17" t="str">
        <f t="shared" si="25"/>
        <v>0.911794448892657</v>
      </c>
      <c r="AP42" s="17" t="str">
        <f t="shared" si="26"/>
        <v>-0.348979236147911-0.27416495151314i</v>
      </c>
      <c r="AQ42" s="17" t="str">
        <f t="shared" si="27"/>
        <v>0.603844835229725+0.331266103180778i</v>
      </c>
      <c r="AR42" s="17">
        <f t="shared" si="28"/>
        <v>0.32385903195901433</v>
      </c>
      <c r="AS42" s="17">
        <f t="shared" si="29"/>
        <v>-2.63829697565979</v>
      </c>
      <c r="AT42" s="17">
        <f t="shared" si="30"/>
        <v>0</v>
      </c>
      <c r="AU42" s="17">
        <f t="shared" si="31"/>
        <v>360</v>
      </c>
      <c r="AV42" s="17">
        <f t="shared" si="32"/>
        <v>18.555755688443966</v>
      </c>
      <c r="AW42" s="17">
        <f t="shared" si="33"/>
        <v>208.83671819256477</v>
      </c>
      <c r="AY42" s="1">
        <v>18.55576</v>
      </c>
      <c r="AZ42" s="1">
        <v>208.8367</v>
      </c>
    </row>
    <row r="43" spans="1:52" ht="14.25">
      <c r="A43" s="15">
        <v>1</v>
      </c>
      <c r="B43" s="16">
        <v>0</v>
      </c>
      <c r="C43" s="15">
        <v>2.3</v>
      </c>
      <c r="D43" s="16">
        <v>-0.05</v>
      </c>
      <c r="E43" s="17">
        <v>200</v>
      </c>
      <c r="F43" s="15">
        <v>3</v>
      </c>
      <c r="G43" s="16">
        <v>-0.2</v>
      </c>
      <c r="H43" s="17">
        <v>500</v>
      </c>
      <c r="I43" s="15">
        <v>1.46</v>
      </c>
      <c r="J43" s="16">
        <v>0</v>
      </c>
      <c r="K43" s="17">
        <v>1000</v>
      </c>
      <c r="L43" s="15">
        <v>3.85</v>
      </c>
      <c r="M43" s="15">
        <v>-0.02</v>
      </c>
      <c r="N43" s="15">
        <v>70</v>
      </c>
      <c r="O43" s="15">
        <f t="shared" si="34"/>
        <v>7800</v>
      </c>
      <c r="P43" s="17" t="str">
        <f t="shared" si="0"/>
        <v>1</v>
      </c>
      <c r="Q43" s="17" t="str">
        <f t="shared" si="1"/>
        <v>2.3-0.05i</v>
      </c>
      <c r="R43" s="17" t="str">
        <f t="shared" si="2"/>
        <v>3-0.2i</v>
      </c>
      <c r="S43" s="17" t="str">
        <f t="shared" si="3"/>
        <v>1.46</v>
      </c>
      <c r="T43" s="17" t="str">
        <f t="shared" si="4"/>
        <v>3.85-0.02i</v>
      </c>
      <c r="U43" s="17" t="str">
        <f t="shared" si="5"/>
        <v>1.22173047639603</v>
      </c>
      <c r="V43" s="17" t="str">
        <f t="shared" si="6"/>
        <v>0.34202014332567</v>
      </c>
      <c r="W43" s="17" t="str">
        <f t="shared" si="7"/>
        <v>0.91286873557996-0.00397136136476469i</v>
      </c>
      <c r="X43" s="17" t="str">
        <f t="shared" si="8"/>
        <v>0.95038492459333-0.006821603669451i</v>
      </c>
      <c r="Y43" s="17" t="str">
        <f t="shared" si="9"/>
        <v>0.765340938981253</v>
      </c>
      <c r="Z43" s="17" t="str">
        <f t="shared" si="10"/>
        <v>0.969758644260474-0.000319104068282549i</v>
      </c>
      <c r="AA43" s="17" t="str">
        <f t="shared" si="11"/>
        <v>-0.0741624693029445-0.00864506881194564i</v>
      </c>
      <c r="AB43" s="17" t="str">
        <f t="shared" si="12"/>
        <v>-0.719959613097582+0.00628320133571865i</v>
      </c>
      <c r="AC43" s="17" t="str">
        <f t="shared" si="13"/>
        <v>0.113258388225972-0.0207363782826526i</v>
      </c>
      <c r="AD43" s="17" t="str">
        <f t="shared" si="14"/>
        <v>-0.152866823494552+0.0232776879017079i</v>
      </c>
      <c r="AE43" s="17" t="str">
        <f t="shared" si="15"/>
        <v>-0.247858051761128+0.0278806967921046i</v>
      </c>
      <c r="AF43" s="17" t="str">
        <f t="shared" si="16"/>
        <v>0.438262372728283-0.029811857216987i</v>
      </c>
      <c r="AG43" s="17" t="str">
        <f t="shared" si="17"/>
        <v>0.350895161110856-0.00213330669701068i</v>
      </c>
      <c r="AH43" s="17" t="str">
        <f t="shared" si="18"/>
        <v>-0.539317135311373+0.00195857970300021i</v>
      </c>
      <c r="AI43" s="17" t="str">
        <f t="shared" si="19"/>
        <v>0.33822862158011-0.00882506692064457i</v>
      </c>
      <c r="AJ43" s="17" t="str">
        <f t="shared" si="20"/>
        <v>0.247887255101517+0.17276184419682i</v>
      </c>
      <c r="AK43" s="17" t="str">
        <f t="shared" si="21"/>
        <v>-0.911641082152341-0.0458440730845893i</v>
      </c>
      <c r="AL43" s="17" t="str">
        <f t="shared" si="22"/>
        <v>1.14780522455897-0.0847995588920416i</v>
      </c>
      <c r="AM43" s="17" t="str">
        <f t="shared" si="23"/>
        <v>0.142709232986318+0.341284827380484i</v>
      </c>
      <c r="AN43" s="17" t="str">
        <f t="shared" si="24"/>
        <v>-0.306568598730919-0.500545651485746i</v>
      </c>
      <c r="AO43" s="17" t="str">
        <f t="shared" si="25"/>
        <v>0.900104776470956</v>
      </c>
      <c r="AP43" s="17" t="str">
        <f t="shared" si="26"/>
        <v>-0.342315363300574-0.276912809485389i</v>
      </c>
      <c r="AQ43" s="17" t="str">
        <f t="shared" si="27"/>
        <v>0.596967989357764+0.336244609018883i</v>
      </c>
      <c r="AR43" s="17">
        <f t="shared" si="28"/>
        <v>0.31966459467603847</v>
      </c>
      <c r="AS43" s="17">
        <f t="shared" si="29"/>
        <v>-2.58317032262708</v>
      </c>
      <c r="AT43" s="17">
        <f t="shared" si="30"/>
        <v>0</v>
      </c>
      <c r="AU43" s="17">
        <f t="shared" si="31"/>
        <v>360</v>
      </c>
      <c r="AV43" s="17">
        <f t="shared" si="32"/>
        <v>18.31543213469713</v>
      </c>
      <c r="AW43" s="17">
        <f t="shared" si="33"/>
        <v>211.99524275002108</v>
      </c>
      <c r="AY43" s="1">
        <v>18.31543</v>
      </c>
      <c r="AZ43" s="1">
        <v>211.9952</v>
      </c>
    </row>
    <row r="44" spans="1:52" ht="14.25">
      <c r="A44" s="15">
        <v>1</v>
      </c>
      <c r="B44" s="16">
        <v>0</v>
      </c>
      <c r="C44" s="15">
        <v>2.3</v>
      </c>
      <c r="D44" s="16">
        <v>-0.05</v>
      </c>
      <c r="E44" s="17">
        <v>200</v>
      </c>
      <c r="F44" s="15">
        <v>3</v>
      </c>
      <c r="G44" s="16">
        <v>-0.2</v>
      </c>
      <c r="H44" s="17">
        <v>500</v>
      </c>
      <c r="I44" s="15">
        <v>1.46</v>
      </c>
      <c r="J44" s="16">
        <v>0</v>
      </c>
      <c r="K44" s="17">
        <v>1000</v>
      </c>
      <c r="L44" s="15">
        <v>3.85</v>
      </c>
      <c r="M44" s="15">
        <v>-0.02</v>
      </c>
      <c r="N44" s="15">
        <v>70</v>
      </c>
      <c r="O44" s="15">
        <f t="shared" si="34"/>
        <v>7900</v>
      </c>
      <c r="P44" s="17" t="str">
        <f t="shared" si="0"/>
        <v>1</v>
      </c>
      <c r="Q44" s="17" t="str">
        <f t="shared" si="1"/>
        <v>2.3-0.05i</v>
      </c>
      <c r="R44" s="17" t="str">
        <f t="shared" si="2"/>
        <v>3-0.2i</v>
      </c>
      <c r="S44" s="17" t="str">
        <f t="shared" si="3"/>
        <v>1.46</v>
      </c>
      <c r="T44" s="17" t="str">
        <f t="shared" si="4"/>
        <v>3.85-0.02i</v>
      </c>
      <c r="U44" s="17" t="str">
        <f t="shared" si="5"/>
        <v>1.22173047639603</v>
      </c>
      <c r="V44" s="17" t="str">
        <f t="shared" si="6"/>
        <v>0.34202014332567</v>
      </c>
      <c r="W44" s="17" t="str">
        <f t="shared" si="7"/>
        <v>0.91286873557996-0.00397136136476469i</v>
      </c>
      <c r="X44" s="17" t="str">
        <f t="shared" si="8"/>
        <v>0.95038492459333-0.006821603669451i</v>
      </c>
      <c r="Y44" s="17" t="str">
        <f t="shared" si="9"/>
        <v>0.765340938981253</v>
      </c>
      <c r="Z44" s="17" t="str">
        <f t="shared" si="10"/>
        <v>0.969758644260474-0.000319104068282549i</v>
      </c>
      <c r="AA44" s="17" t="str">
        <f t="shared" si="11"/>
        <v>-0.0741624693029445-0.00864506881194564i</v>
      </c>
      <c r="AB44" s="17" t="str">
        <f t="shared" si="12"/>
        <v>-0.719959613097582+0.00628320133571865i</v>
      </c>
      <c r="AC44" s="17" t="str">
        <f t="shared" si="13"/>
        <v>0.113258388225972-0.0207363782826526i</v>
      </c>
      <c r="AD44" s="17" t="str">
        <f t="shared" si="14"/>
        <v>-0.152866823494552+0.0232776879017079i</v>
      </c>
      <c r="AE44" s="17" t="str">
        <f t="shared" si="15"/>
        <v>-0.247858051761128+0.0278806967921046i</v>
      </c>
      <c r="AF44" s="17" t="str">
        <f t="shared" si="16"/>
        <v>0.438262372728283-0.029811857216987i</v>
      </c>
      <c r="AG44" s="17" t="str">
        <f t="shared" si="17"/>
        <v>0.350895161110856-0.00213330669701068i</v>
      </c>
      <c r="AH44" s="17" t="str">
        <f t="shared" si="18"/>
        <v>-0.539317135311373+0.00195857970300021i</v>
      </c>
      <c r="AI44" s="17" t="str">
        <f t="shared" si="19"/>
        <v>0.333947246623399-0.00871335721278831i</v>
      </c>
      <c r="AJ44" s="17" t="str">
        <f t="shared" si="20"/>
        <v>0.233215159757927+0.184639088969214i</v>
      </c>
      <c r="AK44" s="17" t="str">
        <f t="shared" si="21"/>
        <v>-0.909259101326111-0.0517275230365064i</v>
      </c>
      <c r="AL44" s="17" t="str">
        <f t="shared" si="22"/>
        <v>1.13327604450126-0.0837261467541676i</v>
      </c>
      <c r="AM44" s="17" t="str">
        <f t="shared" si="23"/>
        <v>0.12711906322036+0.340789285214275i</v>
      </c>
      <c r="AN44" s="17" t="str">
        <f t="shared" si="24"/>
        <v>-0.286098787872014-0.506216246180416i</v>
      </c>
      <c r="AO44" s="17" t="str">
        <f t="shared" si="25"/>
        <v>0.888711045123222</v>
      </c>
      <c r="AP44" s="17" t="str">
        <f t="shared" si="26"/>
        <v>-0.335740851501002-0.279460148756156i</v>
      </c>
      <c r="AQ44" s="17" t="str">
        <f t="shared" si="27"/>
        <v>0.590118480818809+0.341015707089532i</v>
      </c>
      <c r="AR44" s="17">
        <f t="shared" si="28"/>
        <v>0.31569147030556016</v>
      </c>
      <c r="AS44" s="17">
        <f t="shared" si="29"/>
        <v>-2.52875473592762</v>
      </c>
      <c r="AT44" s="17">
        <f t="shared" si="30"/>
        <v>0</v>
      </c>
      <c r="AU44" s="17">
        <f t="shared" si="31"/>
        <v>360</v>
      </c>
      <c r="AV44" s="17">
        <f t="shared" si="32"/>
        <v>18.08778887678815</v>
      </c>
      <c r="AW44" s="17">
        <f t="shared" si="33"/>
        <v>215.1130262076284</v>
      </c>
      <c r="AY44" s="1">
        <v>18.08779</v>
      </c>
      <c r="AZ44" s="1">
        <v>215.113</v>
      </c>
    </row>
    <row r="45" spans="1:52" ht="14.25">
      <c r="A45" s="15">
        <v>1</v>
      </c>
      <c r="B45" s="16">
        <v>0</v>
      </c>
      <c r="C45" s="15">
        <v>2.3</v>
      </c>
      <c r="D45" s="16">
        <v>-0.05</v>
      </c>
      <c r="E45" s="17">
        <v>200</v>
      </c>
      <c r="F45" s="15">
        <v>3</v>
      </c>
      <c r="G45" s="16">
        <v>-0.2</v>
      </c>
      <c r="H45" s="17">
        <v>500</v>
      </c>
      <c r="I45" s="15">
        <v>1.46</v>
      </c>
      <c r="J45" s="16">
        <v>0</v>
      </c>
      <c r="K45" s="17">
        <v>1000</v>
      </c>
      <c r="L45" s="15">
        <v>3.85</v>
      </c>
      <c r="M45" s="15">
        <v>-0.02</v>
      </c>
      <c r="N45" s="15">
        <v>70</v>
      </c>
      <c r="O45" s="15">
        <f t="shared" si="34"/>
        <v>8000</v>
      </c>
      <c r="P45" s="17" t="str">
        <f t="shared" si="0"/>
        <v>1</v>
      </c>
      <c r="Q45" s="17" t="str">
        <f t="shared" si="1"/>
        <v>2.3-0.05i</v>
      </c>
      <c r="R45" s="17" t="str">
        <f t="shared" si="2"/>
        <v>3-0.2i</v>
      </c>
      <c r="S45" s="17" t="str">
        <f t="shared" si="3"/>
        <v>1.46</v>
      </c>
      <c r="T45" s="17" t="str">
        <f t="shared" si="4"/>
        <v>3.85-0.02i</v>
      </c>
      <c r="U45" s="17" t="str">
        <f t="shared" si="5"/>
        <v>1.22173047639603</v>
      </c>
      <c r="V45" s="17" t="str">
        <f t="shared" si="6"/>
        <v>0.34202014332567</v>
      </c>
      <c r="W45" s="17" t="str">
        <f t="shared" si="7"/>
        <v>0.91286873557996-0.00397136136476469i</v>
      </c>
      <c r="X45" s="17" t="str">
        <f t="shared" si="8"/>
        <v>0.95038492459333-0.006821603669451i</v>
      </c>
      <c r="Y45" s="17" t="str">
        <f t="shared" si="9"/>
        <v>0.765340938981253</v>
      </c>
      <c r="Z45" s="17" t="str">
        <f t="shared" si="10"/>
        <v>0.969758644260474-0.000319104068282549i</v>
      </c>
      <c r="AA45" s="17" t="str">
        <f t="shared" si="11"/>
        <v>-0.0741624693029445-0.00864506881194564i</v>
      </c>
      <c r="AB45" s="17" t="str">
        <f t="shared" si="12"/>
        <v>-0.719959613097582+0.00628320133571865i</v>
      </c>
      <c r="AC45" s="17" t="str">
        <f t="shared" si="13"/>
        <v>0.113258388225972-0.0207363782826526i</v>
      </c>
      <c r="AD45" s="17" t="str">
        <f t="shared" si="14"/>
        <v>-0.152866823494552+0.0232776879017079i</v>
      </c>
      <c r="AE45" s="17" t="str">
        <f t="shared" si="15"/>
        <v>-0.247858051761128+0.0278806967921046i</v>
      </c>
      <c r="AF45" s="17" t="str">
        <f t="shared" si="16"/>
        <v>0.438262372728283-0.029811857216987i</v>
      </c>
      <c r="AG45" s="17" t="str">
        <f t="shared" si="17"/>
        <v>0.350895161110856-0.00213330669701068i</v>
      </c>
      <c r="AH45" s="17" t="str">
        <f t="shared" si="18"/>
        <v>-0.539317135311373+0.00195857970300021i</v>
      </c>
      <c r="AI45" s="17" t="str">
        <f t="shared" si="19"/>
        <v>0.329772906040607-0.00860444024762845i</v>
      </c>
      <c r="AJ45" s="17" t="str">
        <f t="shared" si="20"/>
        <v>0.218351473566652+0.195350432577913i</v>
      </c>
      <c r="AK45" s="17" t="str">
        <f t="shared" si="21"/>
        <v>-0.906750914916308-0.0574918380354507i</v>
      </c>
      <c r="AL45" s="17" t="str">
        <f t="shared" si="22"/>
        <v>1.11911009394499-0.0826795699197405i</v>
      </c>
      <c r="AM45" s="17" t="str">
        <f t="shared" si="23"/>
        <v>0.111945471322924+0.339602438919485i</v>
      </c>
      <c r="AN45" s="17" t="str">
        <f t="shared" si="24"/>
        <v>-0.265798157495406-0.510954358009425i</v>
      </c>
      <c r="AO45" s="17" t="str">
        <f t="shared" si="25"/>
        <v>0.877602157059182</v>
      </c>
      <c r="AP45" s="17" t="str">
        <f t="shared" si="26"/>
        <v>-0.329257251262645-0.281816938310621i</v>
      </c>
      <c r="AQ45" s="17" t="str">
        <f t="shared" si="27"/>
        <v>0.583299323726241+0.345586553392541i</v>
      </c>
      <c r="AR45" s="17">
        <f t="shared" si="28"/>
        <v>0.31193800097618146</v>
      </c>
      <c r="AS45" s="17">
        <f t="shared" si="29"/>
        <v>-2.4750548759594</v>
      </c>
      <c r="AT45" s="17">
        <f t="shared" si="30"/>
        <v>0</v>
      </c>
      <c r="AU45" s="17">
        <f t="shared" si="31"/>
        <v>360</v>
      </c>
      <c r="AV45" s="17">
        <f t="shared" si="32"/>
        <v>17.87273092568295</v>
      </c>
      <c r="AW45" s="17">
        <f t="shared" si="33"/>
        <v>218.18980154425088</v>
      </c>
      <c r="AY45" s="1">
        <v>17.87273</v>
      </c>
      <c r="AZ45" s="1">
        <v>218.1898</v>
      </c>
    </row>
    <row r="46" spans="1:49" ht="14.25">
      <c r="A46" s="15"/>
      <c r="B46" s="16"/>
      <c r="C46" s="15"/>
      <c r="D46" s="16"/>
      <c r="E46" s="17"/>
      <c r="F46" s="15"/>
      <c r="G46" s="16"/>
      <c r="H46" s="17"/>
      <c r="I46" s="15"/>
      <c r="J46" s="16"/>
      <c r="K46" s="17"/>
      <c r="L46" s="15"/>
      <c r="M46" s="15"/>
      <c r="N46" s="15"/>
      <c r="O46" s="15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14.25">
      <c r="A47" s="15"/>
      <c r="B47" s="16"/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14.25">
      <c r="A48" s="15"/>
      <c r="B48" s="16"/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1998-10-15T06:43:30Z</cp:lastPrinted>
  <dcterms:created xsi:type="dcterms:W3CDTF">1998-10-08T02:02:14Z</dcterms:created>
  <dcterms:modified xsi:type="dcterms:W3CDTF">2014-06-11T13:37:08Z</dcterms:modified>
  <cp:category/>
  <cp:version/>
  <cp:contentType/>
  <cp:contentStatus/>
</cp:coreProperties>
</file>